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ESTADOS FINANCIEROS\ESTADOS FINANCIEROS CONTABILIDAD GUBERNAMENTAL\2021\Estados financieros Cuenta publica 2021\"/>
    </mc:Choice>
  </mc:AlternateContent>
  <xr:revisionPtr revIDLastSave="0" documentId="13_ncr:1_{04D688FF-0C14-46E4-8DA9-1580FF13411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Inventario" sheetId="1" r:id="rId1"/>
  </sheets>
  <definedNames>
    <definedName name="Hidden_115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8" i="1" l="1"/>
  <c r="F137" i="1" l="1"/>
  <c r="F136" i="1"/>
  <c r="D8" i="1" l="1"/>
  <c r="F8" i="1" s="1"/>
  <c r="D4" i="1"/>
  <c r="F4" i="1" s="1"/>
  <c r="F135" i="1"/>
  <c r="F134" i="1"/>
  <c r="F55" i="1"/>
  <c r="F54" i="1"/>
  <c r="F5" i="1"/>
  <c r="F7" i="1" l="1"/>
  <c r="F3" i="1"/>
  <c r="F141" i="1"/>
  <c r="F140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D103" i="1"/>
  <c r="F103" i="1" s="1"/>
  <c r="F102" i="1"/>
  <c r="D101" i="1"/>
  <c r="F101" i="1" s="1"/>
  <c r="D100" i="1"/>
  <c r="F100" i="1" s="1"/>
  <c r="F99" i="1"/>
  <c r="D98" i="1"/>
  <c r="F98" i="1" s="1"/>
  <c r="F97" i="1"/>
  <c r="F93" i="1"/>
  <c r="F92" i="1"/>
  <c r="F91" i="1"/>
  <c r="F87" i="1"/>
  <c r="F86" i="1"/>
  <c r="F85" i="1"/>
  <c r="F84" i="1"/>
  <c r="F83" i="1"/>
  <c r="F82" i="1"/>
  <c r="F81" i="1"/>
  <c r="F80" i="1"/>
  <c r="F79" i="1"/>
  <c r="F78" i="1"/>
  <c r="D77" i="1"/>
  <c r="F77" i="1" s="1"/>
  <c r="F76" i="1"/>
  <c r="F75" i="1"/>
  <c r="F74" i="1"/>
  <c r="F73" i="1"/>
  <c r="F72" i="1"/>
  <c r="F71" i="1"/>
  <c r="F70" i="1"/>
  <c r="F69" i="1"/>
  <c r="F68" i="1"/>
  <c r="F67" i="1"/>
  <c r="F66" i="1"/>
  <c r="D65" i="1"/>
  <c r="F65" i="1" s="1"/>
  <c r="F64" i="1"/>
  <c r="F63" i="1"/>
  <c r="F62" i="1"/>
  <c r="F61" i="1"/>
  <c r="F60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D15" i="1"/>
  <c r="F15" i="1" s="1"/>
  <c r="D14" i="1"/>
  <c r="F14" i="1" s="1"/>
  <c r="F13" i="1"/>
  <c r="F12" i="1"/>
  <c r="F11" i="1"/>
  <c r="F96" i="1" l="1"/>
  <c r="F139" i="1"/>
  <c r="F59" i="1"/>
  <c r="F10" i="1"/>
  <c r="F90" i="1"/>
</calcChain>
</file>

<file path=xl/sharedStrings.xml><?xml version="1.0" encoding="utf-8"?>
<sst xmlns="http://schemas.openxmlformats.org/spreadsheetml/2006/main" count="296" uniqueCount="164">
  <si>
    <t>53402</t>
  </si>
  <si>
    <t>DESCRIPCIÓN</t>
  </si>
  <si>
    <t>NÚMERO DE INVENTARIO</t>
  </si>
  <si>
    <t>CANTIDAD</t>
  </si>
  <si>
    <t>COSTO UNITARIO</t>
  </si>
  <si>
    <t>UNIDAD DE MEDIDA</t>
  </si>
  <si>
    <t>MONTO</t>
  </si>
  <si>
    <t>INV-2019/2-MEO</t>
  </si>
  <si>
    <t xml:space="preserve">MOBILIARIO Y EQUIPO DE OFICINA   </t>
  </si>
  <si>
    <t>Archivero metálico Mod. 874 de 4 gavetas tamaño oficio</t>
  </si>
  <si>
    <t>Pieza</t>
  </si>
  <si>
    <t>Archivero tipo vertical modelo 1533-3 marca PM Steele metalico</t>
  </si>
  <si>
    <t>Calculadoras electrónicas marca Olympia, modelo CPD-3214, con No. De Serie: 747116404</t>
  </si>
  <si>
    <t>Muebles Verticales para computadora PRT S108P.</t>
  </si>
  <si>
    <t>Silla secretarial de lujo color gris oxford RZ RS-500-1, con juego de brazos opc. Ajustables RZ RA-07 (el precio de cada silla es de 938.00 y sus brazoz de 290.00)</t>
  </si>
  <si>
    <t>Escritorio color nogal 160 * 70 * 75 c/2 ped. 4 cajones AB ESC 160 2P.</t>
  </si>
  <si>
    <t>Escritorio color nogal 180 * 80 * 75 c/2 ped. 4 cajones AB ESC 180 2P.</t>
  </si>
  <si>
    <t>Sillas visitante tela especial CMI Z2010T000 vino</t>
  </si>
  <si>
    <t>Escritorio sec. 2 caj.lapicero  1.20 X 0.60 modelo Nips/Janitzio</t>
  </si>
  <si>
    <t>Cafetera eléctria para Cia. Inmobiliaria, serie No. 9545, marca Philiph.</t>
  </si>
  <si>
    <t>Maquina de escribir electrica IBM 6747.</t>
  </si>
  <si>
    <t>Archivo metalico de 3 cajones pequeños.</t>
  </si>
  <si>
    <t>Sillas visitante color vino de vinil</t>
  </si>
  <si>
    <t>Mesa de caobilla para T.V.</t>
  </si>
  <si>
    <t>Base para fotocopiadora</t>
  </si>
  <si>
    <t>Extinguidor</t>
  </si>
  <si>
    <t xml:space="preserve">Guillotina marca premier color gris </t>
  </si>
  <si>
    <t>Silla secretarial color azul con respaldo, ruedas y amortiguador</t>
  </si>
  <si>
    <t>Maquina de escribir manual Olympia.</t>
  </si>
  <si>
    <t>Engargoladora marca  CBC modelo Kombo 450 color café serie OFP0112</t>
  </si>
  <si>
    <t>Sillon Monarca color Negro de tela SINIPS-EJ/25N</t>
  </si>
  <si>
    <t>Sillas visitante color Negro de tela SINIPS-VO13/N</t>
  </si>
  <si>
    <t>Librero color café oscuro de aglomerado NIPS/Morelia-048/398</t>
  </si>
  <si>
    <t>Perchero en cedro</t>
  </si>
  <si>
    <r>
      <t xml:space="preserve">Sistema Telefonico marca Panasonic, 4 Telefonos digitales marca Panasonic, modelo KX-T7730 y un Kit para proteccion de Eq. Telefonico: Conmutador modelo KX-T9308 </t>
    </r>
    <r>
      <rPr>
        <b/>
        <sz val="10"/>
        <color indexed="20"/>
        <rFont val="Arial"/>
        <family val="2"/>
      </rPr>
      <t>( 53 )</t>
    </r>
    <r>
      <rPr>
        <sz val="10"/>
        <rFont val="Arial"/>
        <family val="2"/>
      </rPr>
      <t xml:space="preserve">, Telefono Panasonic color marfil modelo KX- TS500LXW No. de Serie 4HAAB261421 </t>
    </r>
    <r>
      <rPr>
        <b/>
        <sz val="10"/>
        <color indexed="20"/>
        <rFont val="Arial"/>
        <family val="2"/>
      </rPr>
      <t>( 58 )</t>
    </r>
    <r>
      <rPr>
        <sz val="10"/>
        <rFont val="Arial"/>
        <family val="2"/>
      </rPr>
      <t>, Telefonos No. de Serie 4HBSc305759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Lic.</t>
    </r>
    <r>
      <rPr>
        <b/>
        <sz val="10"/>
        <rFont val="Arial"/>
        <family val="2"/>
      </rPr>
      <t xml:space="preserve">  </t>
    </r>
    <r>
      <rPr>
        <b/>
        <sz val="10"/>
        <color indexed="20"/>
        <rFont val="Arial"/>
        <family val="2"/>
      </rPr>
      <t>( 8 )</t>
    </r>
    <r>
      <rPr>
        <sz val="10"/>
        <rFont val="Arial"/>
        <family val="2"/>
      </rPr>
      <t xml:space="preserve">,  No. de Serie 4GBSC301716 </t>
    </r>
    <r>
      <rPr>
        <b/>
        <sz val="10"/>
        <color indexed="10"/>
        <rFont val="Arial"/>
        <family val="2"/>
      </rPr>
      <t>Laurita</t>
    </r>
    <r>
      <rPr>
        <sz val="10"/>
        <rFont val="Arial"/>
        <family val="2"/>
      </rPr>
      <t xml:space="preserve"> </t>
    </r>
    <r>
      <rPr>
        <b/>
        <sz val="10"/>
        <color indexed="20"/>
        <rFont val="Arial"/>
        <family val="2"/>
      </rPr>
      <t>( 30 )</t>
    </r>
    <r>
      <rPr>
        <sz val="10"/>
        <rFont val="Arial"/>
        <family val="2"/>
      </rPr>
      <t xml:space="preserve">, No. de Serie 4HBSC305658 </t>
    </r>
    <r>
      <rPr>
        <b/>
        <sz val="10"/>
        <color indexed="10"/>
        <rFont val="Arial"/>
        <family val="2"/>
      </rPr>
      <t xml:space="preserve">C.P. </t>
    </r>
    <r>
      <rPr>
        <sz val="10"/>
        <rFont val="Arial"/>
        <family val="2"/>
      </rPr>
      <t xml:space="preserve">  </t>
    </r>
    <r>
      <rPr>
        <b/>
        <sz val="10"/>
        <color indexed="20"/>
        <rFont val="Arial"/>
        <family val="2"/>
      </rPr>
      <t>( 59 )</t>
    </r>
    <r>
      <rPr>
        <sz val="10"/>
        <rFont val="Arial"/>
        <family val="2"/>
      </rPr>
      <t xml:space="preserve">   y  No. de Serie 4GBSC301227 </t>
    </r>
    <r>
      <rPr>
        <b/>
        <sz val="10"/>
        <color indexed="10"/>
        <rFont val="Arial"/>
        <family val="2"/>
      </rPr>
      <t>C.P.</t>
    </r>
    <r>
      <rPr>
        <sz val="10"/>
        <rFont val="Arial"/>
        <family val="2"/>
      </rPr>
      <t xml:space="preserve"> </t>
    </r>
    <r>
      <rPr>
        <b/>
        <sz val="10"/>
        <color indexed="20"/>
        <rFont val="Arial"/>
        <family val="2"/>
      </rPr>
      <t xml:space="preserve">( 98 ) </t>
    </r>
    <r>
      <rPr>
        <sz val="10"/>
        <rFont val="Arial"/>
        <family val="2"/>
      </rPr>
      <t>Y No Break color negro marca Microbolt 1300</t>
    </r>
    <r>
      <rPr>
        <b/>
        <sz val="10"/>
        <color indexed="10"/>
        <rFont val="Arial"/>
        <family val="2"/>
      </rPr>
      <t xml:space="preserve"> C.P.</t>
    </r>
    <r>
      <rPr>
        <b/>
        <sz val="10"/>
        <color indexed="20"/>
        <rFont val="Arial"/>
        <family val="2"/>
      </rPr>
      <t xml:space="preserve"> ( 56 )</t>
    </r>
  </si>
  <si>
    <t>Escritorio y credenza colección Scala</t>
  </si>
  <si>
    <t>Sillón Ejecutivo de piel, scala</t>
  </si>
  <si>
    <t>Sillón Ejecutivo, mod. E-53, tapiz en tela negra</t>
  </si>
  <si>
    <t xml:space="preserve">Identificador de llamadas blanco y azul(terminal SMS GMX-3991 ) </t>
  </si>
  <si>
    <t xml:space="preserve">Enmicadora marca Office Depot 9" </t>
  </si>
  <si>
    <t xml:space="preserve">Guillotina marca Quartet 12" de madera </t>
  </si>
  <si>
    <t>Proyector marca sony VPL-EX5, XGA2000,OFF&amp;GO, 3LCD</t>
  </si>
  <si>
    <t>Mesa multiusos 50x50x40 con 1 entrepaño color caoba negro fabricado en melamina</t>
  </si>
  <si>
    <t>Camara Digital Sony</t>
  </si>
  <si>
    <t>Archivo de aglomerado de 3 cajones con chapa.</t>
  </si>
  <si>
    <t>Aparato encuadernador Orsis, Serie No. 94111057.</t>
  </si>
  <si>
    <t>Prensa adicional para encuadernador Orsis.</t>
  </si>
  <si>
    <t>Escritorio Secretarial 120x60x75cm linea tradicional de pata esmaltada con 2 cajones con chapa fabricado en melanina</t>
  </si>
  <si>
    <t xml:space="preserve">Silla de Oficina marca Global, modelo Funiture, número 7839 </t>
  </si>
  <si>
    <t>Trituradora maraca Royal, modelo 1212X, No. de Serie LOT#171268219</t>
  </si>
  <si>
    <t>Engargoladora para arillo metal básica GBC, modelo WireTB6, Serie No. CO17158</t>
  </si>
  <si>
    <t>INV-2019/2-MYE</t>
  </si>
  <si>
    <t xml:space="preserve">MOBILIARIO Y EQUIPO </t>
  </si>
  <si>
    <t>TELEVISOR 20" MARCA SIGA MOD. SI-0420 C/CONTROL Y BASE GIRATORIA</t>
  </si>
  <si>
    <t>Enfriador general electrico Ege 604 .</t>
  </si>
  <si>
    <t>Horno de Microondas marca Sharp 410706.</t>
  </si>
  <si>
    <t>Calentador Delonghi serie No. 00508, tipop 2507</t>
  </si>
  <si>
    <t>Ventilador de pie MARCA MYTEK, 4 velocidades modelo 3141</t>
  </si>
  <si>
    <r>
      <t xml:space="preserve">Ventiladores torre modelo 10167  pequeño No. de serie E71443HW seville classics </t>
    </r>
    <r>
      <rPr>
        <b/>
        <sz val="10"/>
        <color indexed="12"/>
        <rFont val="Arial"/>
        <family val="2"/>
      </rPr>
      <t>CP (78)</t>
    </r>
    <r>
      <rPr>
        <b/>
        <sz val="10"/>
        <rFont val="Arial"/>
        <family val="2"/>
      </rPr>
      <t xml:space="preserve"> </t>
    </r>
  </si>
  <si>
    <t>Cargador de pilas con 4 pilas (2 doble A y 2 triple A) Marca Sony No. 59090242</t>
  </si>
  <si>
    <t>Enmarcados 75 x 60 en color cedro mate laca y vidrio normal R-15                 - Catedral con fuegos artificiales</t>
  </si>
  <si>
    <t>Lampara de escritorio M/9002TC</t>
  </si>
  <si>
    <t>Enmarcados 88 x 36 en color cedro mate laca y vidrio normal R-15                       -  Basilica de Patzcuaro</t>
  </si>
  <si>
    <t>Enmarcados 60 x 90 en color cedro mate laca y vidrio normal R-15                        - Mariposa Monarca</t>
  </si>
  <si>
    <t>Enmarcados  60 x 90 en color cedro mate laca y vidrio normal R-15                     -   Cazo de cobre de Sta. Clara</t>
  </si>
  <si>
    <t>Enmarcados 84 x 57 en color cedro mate laca y vidrio normal R-15                         - Balcon de Patzcuaro</t>
  </si>
  <si>
    <t>Enmarcados 88 x 50 en color cedro mate laca y vidrio normal R-15                 - Catedral con fuegos artificiales</t>
  </si>
  <si>
    <t>Arbol Ficus (ornamento de la oficina)</t>
  </si>
  <si>
    <t>Portaretratos</t>
  </si>
  <si>
    <t>Estructuras metalicas para exhibir fotografias turisticas</t>
  </si>
  <si>
    <t>Estructuras metalicas y lonas</t>
  </si>
  <si>
    <t xml:space="preserve">Refrigerador Marca  whirpool Modelo WT-0350Q color Blanco </t>
  </si>
  <si>
    <t xml:space="preserve">Ventilador Torre de 45W, 127V marca Taurus modelo Empire (Ver. II) </t>
  </si>
  <si>
    <t>Punto de Venta Movil para Promoción Turistica</t>
  </si>
  <si>
    <t>Modulo Tipo Troje Portatil Promoción Turística</t>
  </si>
  <si>
    <t>Cafetera marca Oster, modelos BVSTDCDW12B, PN: 185912 color negro y jarra de cristal para 12 tazas</t>
  </si>
  <si>
    <t>Sillas Tapizadas color negro</t>
  </si>
  <si>
    <t>Mesas color blancas</t>
  </si>
  <si>
    <t>Pantalla para proyector con tripié</t>
  </si>
  <si>
    <t>Soporte para proyector</t>
  </si>
  <si>
    <t>Anaqueles metalicos (12 charolas 60x85.8, Postes de 220 )</t>
  </si>
  <si>
    <t xml:space="preserve">MOBILIARIO Y EQUIPO DE DECORACION </t>
  </si>
  <si>
    <t>Juego de sala 3 piesa pliana color vino</t>
  </si>
  <si>
    <t>Juego de mesas cuadradas modelo 9503-05/06.</t>
  </si>
  <si>
    <t>Lamparas grises modelo 10528-312.</t>
  </si>
  <si>
    <t>EQUIPO DE COMPUTO</t>
  </si>
  <si>
    <t>Impresora H.P. 810C, inyec tinta-color No. de serie MX9AM1S1CN</t>
  </si>
  <si>
    <r>
      <t xml:space="preserve">Teclado BTC9001AH No. de Serie 389B093 </t>
    </r>
    <r>
      <rPr>
        <b/>
        <sz val="10"/>
        <color indexed="20"/>
        <rFont val="Arial"/>
        <family val="2"/>
      </rPr>
      <t xml:space="preserve">( 244 )  </t>
    </r>
    <r>
      <rPr>
        <sz val="10"/>
        <rFont val="Arial"/>
        <family val="2"/>
      </rPr>
      <t xml:space="preserve">y  Bocinas Lexpro LS699  (Q.C PASS) S/No. de Serie </t>
    </r>
    <r>
      <rPr>
        <b/>
        <sz val="10"/>
        <color indexed="20"/>
        <rFont val="Arial"/>
        <family val="2"/>
      </rPr>
      <t>( 91 )</t>
    </r>
  </si>
  <si>
    <t>Reguladores TDE Max 1000, para fotocopiadora y para impresora de la secretaria</t>
  </si>
  <si>
    <r>
      <t xml:space="preserve">Teclado BTC 90010 No. de Serie 6000600491  </t>
    </r>
    <r>
      <rPr>
        <b/>
        <sz val="10"/>
        <color indexed="20"/>
        <rFont val="Arial"/>
        <family val="2"/>
      </rPr>
      <t xml:space="preserve">( 70 ) </t>
    </r>
    <r>
      <rPr>
        <sz val="10"/>
        <rFont val="Arial"/>
        <family val="2"/>
      </rPr>
      <t xml:space="preserve"> </t>
    </r>
  </si>
  <si>
    <r>
      <t xml:space="preserve">Teclado Acteck  No. de Serie 0210099279  </t>
    </r>
    <r>
      <rPr>
        <b/>
        <sz val="10"/>
        <color indexed="20"/>
        <rFont val="Arial"/>
        <family val="2"/>
      </rPr>
      <t xml:space="preserve"> ( 33 )</t>
    </r>
    <r>
      <rPr>
        <sz val="10"/>
        <rFont val="Arial"/>
        <family val="2"/>
      </rPr>
      <t xml:space="preserve"> </t>
    </r>
  </si>
  <si>
    <t>Regulador de corriente marca Complet de 2000VA No. de serie 03370139</t>
  </si>
  <si>
    <r>
      <t>Bocinas Creative Left Speaker No. de Serie SBS270</t>
    </r>
    <r>
      <rPr>
        <b/>
        <sz val="10"/>
        <rFont val="Arial"/>
        <family val="2"/>
      </rPr>
      <t xml:space="preserve"> </t>
    </r>
    <r>
      <rPr>
        <b/>
        <sz val="10"/>
        <color indexed="20"/>
        <rFont val="Arial"/>
        <family val="2"/>
      </rPr>
      <t>( 16 )</t>
    </r>
    <r>
      <rPr>
        <sz val="10"/>
        <rFont val="Arial"/>
        <family val="2"/>
      </rPr>
      <t>, licencias de windows y officce xp</t>
    </r>
  </si>
  <si>
    <t>Monitor LCD de 17" marca Hacer, Color Beige No. de serie ETL2102105527001C2EDS, ETL21021055270066AED6C, ETL21021055270066BED6C</t>
  </si>
  <si>
    <t>Monitor LCD de 17" marca Samsumg No. de serie MJ17HVEY913228A</t>
  </si>
  <si>
    <t>Teclado multimedia, ACTECK 9910XP color negro</t>
  </si>
  <si>
    <t>CPU  con procesador intel, ,odulo de memoria ram tarjeta de video, gabinete, unidad quemadora</t>
  </si>
  <si>
    <t>Impresora Multifuncional HP F4280 Desjet</t>
  </si>
  <si>
    <t>Laptop Compaq</t>
  </si>
  <si>
    <t>Multifuncional MARCA Lexmark modelo X464 no. de serie 7014-636</t>
  </si>
  <si>
    <t xml:space="preserve">Impresora,copiadora,escaner,fax marca Lexmark modelo X264dn  </t>
  </si>
  <si>
    <r>
      <t xml:space="preserve">Computadora armada </t>
    </r>
    <r>
      <rPr>
        <b/>
        <sz val="10"/>
        <color indexed="20"/>
        <rFont val="Arial"/>
        <family val="2"/>
      </rPr>
      <t>(239)</t>
    </r>
    <r>
      <rPr>
        <sz val="10"/>
        <rFont val="Arial"/>
        <family val="2"/>
      </rPr>
      <t>, monitor</t>
    </r>
    <r>
      <rPr>
        <b/>
        <sz val="10"/>
        <color indexed="20"/>
        <rFont val="Arial"/>
        <family val="2"/>
      </rPr>
      <t>(240)</t>
    </r>
    <r>
      <rPr>
        <sz val="10"/>
        <rFont val="Arial"/>
        <family val="2"/>
      </rPr>
      <t>, teclado</t>
    </r>
    <r>
      <rPr>
        <b/>
        <sz val="10"/>
        <color indexed="20"/>
        <rFont val="Arial"/>
        <family val="2"/>
      </rPr>
      <t>(241)</t>
    </r>
    <r>
      <rPr>
        <sz val="10"/>
        <rFont val="Arial"/>
        <family val="2"/>
      </rPr>
      <t xml:space="preserve">, mouse </t>
    </r>
    <r>
      <rPr>
        <b/>
        <sz val="10"/>
        <color indexed="20"/>
        <rFont val="Arial"/>
        <family val="2"/>
      </rPr>
      <t>(242)</t>
    </r>
    <r>
      <rPr>
        <sz val="10"/>
        <rFont val="Arial"/>
        <family val="2"/>
      </rPr>
      <t>y bocinas</t>
    </r>
    <r>
      <rPr>
        <b/>
        <sz val="10"/>
        <color indexed="20"/>
        <rFont val="Arial"/>
        <family val="2"/>
      </rPr>
      <t>(243)</t>
    </r>
  </si>
  <si>
    <t>Nobreak con regulador Microsr Inet 800Va 500</t>
  </si>
  <si>
    <t>Disco Externo color negro marca Adata  HD710</t>
  </si>
  <si>
    <r>
      <t xml:space="preserve">Mouse marca genios netscroll 120 s/n 146480801208  </t>
    </r>
    <r>
      <rPr>
        <b/>
        <sz val="10"/>
        <color indexed="20"/>
        <rFont val="Arial"/>
        <family val="2"/>
      </rPr>
      <t>(214)</t>
    </r>
  </si>
  <si>
    <r>
      <t xml:space="preserve">Computadoras Personales CPU MARCA Dell, modelo Optiplex 3020 color negro No. de Serie 3R2CRS2 </t>
    </r>
    <r>
      <rPr>
        <b/>
        <sz val="10"/>
        <color indexed="36"/>
        <rFont val="Arial"/>
        <family val="2"/>
      </rPr>
      <t>(253)</t>
    </r>
    <r>
      <rPr>
        <sz val="10"/>
        <rFont val="Arial"/>
        <family val="2"/>
      </rPr>
      <t xml:space="preserve">, 42JDRS2 </t>
    </r>
    <r>
      <rPr>
        <b/>
        <sz val="10"/>
        <color indexed="36"/>
        <rFont val="Arial"/>
        <family val="2"/>
      </rPr>
      <t>(257)</t>
    </r>
    <r>
      <rPr>
        <sz val="10"/>
        <rFont val="Arial"/>
        <family val="2"/>
      </rPr>
      <t xml:space="preserve">, 5RYCRS2 </t>
    </r>
    <r>
      <rPr>
        <b/>
        <sz val="10"/>
        <color indexed="36"/>
        <rFont val="Arial"/>
        <family val="2"/>
      </rPr>
      <t>(249)</t>
    </r>
    <r>
      <rPr>
        <sz val="10"/>
        <rFont val="Arial"/>
        <family val="2"/>
      </rPr>
      <t xml:space="preserve">, Monitores marca Dell, modELO E2215HV, color negro No. de Serie CN0X89J37287255BAM0B </t>
    </r>
    <r>
      <rPr>
        <b/>
        <sz val="10"/>
        <color indexed="36"/>
        <rFont val="Arial"/>
        <family val="2"/>
      </rPr>
      <t>(252)</t>
    </r>
    <r>
      <rPr>
        <sz val="10"/>
        <rFont val="Arial"/>
        <family val="2"/>
      </rPr>
      <t xml:space="preserve">, CN0X89J372872558C47B </t>
    </r>
    <r>
      <rPr>
        <b/>
        <sz val="10"/>
        <color indexed="36"/>
        <rFont val="Arial"/>
        <family val="2"/>
      </rPr>
      <t>(256)</t>
    </r>
    <r>
      <rPr>
        <sz val="10"/>
        <rFont val="Arial"/>
        <family val="2"/>
      </rPr>
      <t xml:space="preserve">, CN0X89J372872558C47B </t>
    </r>
    <r>
      <rPr>
        <b/>
        <sz val="10"/>
        <color indexed="36"/>
        <rFont val="Arial"/>
        <family val="2"/>
      </rPr>
      <t>(248)</t>
    </r>
    <r>
      <rPr>
        <sz val="10"/>
        <rFont val="Arial"/>
        <family val="2"/>
      </rPr>
      <t xml:space="preserve">, Teclados marca Dell Modelo KB212-B </t>
    </r>
    <r>
      <rPr>
        <b/>
        <sz val="10"/>
        <color indexed="36"/>
        <rFont val="Arial"/>
        <family val="2"/>
      </rPr>
      <t xml:space="preserve">(250), (254), (258) </t>
    </r>
    <r>
      <rPr>
        <sz val="10"/>
        <rFont val="Arial"/>
        <family val="2"/>
      </rPr>
      <t xml:space="preserve">y Mouse marca Dell </t>
    </r>
    <r>
      <rPr>
        <b/>
        <sz val="10"/>
        <color indexed="36"/>
        <rFont val="Arial"/>
        <family val="2"/>
      </rPr>
      <t>(251), (255) y (259)</t>
    </r>
  </si>
  <si>
    <t>NOBREAK marca APC Back ups, 1000va 600w 120w color negro modelo BR1000G</t>
  </si>
  <si>
    <t>IMPRESORA marca HP, modelo Laser jet Pro M 201dw No. de Serie  VNB3C43875</t>
  </si>
  <si>
    <t>Computadora portatil MACBOOK marca Apple modelo MD101E/A No. de Serie C1MPP4DNDTY3 y C1MPP46TDTY3</t>
  </si>
  <si>
    <t>NOBREAK marca APC Back ups, 1000va 600w 120w color negro modelo BR1000G No. de Serie S381445X06087, S381445X11054 Y S38144X11732</t>
  </si>
  <si>
    <t>Disco Durable marca Adata, HD650, 1F2420043779</t>
  </si>
  <si>
    <t>ADAPTADOR DE MINI DISPLAYPORT A VGA</t>
  </si>
  <si>
    <t>HUB P CHOICE 4 PTDOS CONCENTR MINI USB 2.0</t>
  </si>
  <si>
    <t>Cable para MagSafe color blanco (Adaptador de Corriente) 60W, modelo MC461E/A, No. de Serie C045525P8CWDJ96AW</t>
  </si>
  <si>
    <t>Computadora marca Dell (CPU modelo Optiplex 9020SFF  No. D07S001, Monitor E2016H No. 7426159A38HMA00, Teclado No. de Serie CN0C639N71616A00 y Mouse</t>
  </si>
  <si>
    <t>Unidad de Estado Sólido SSD marca Adata modelo SP550 No. de Serie 2G3320069197 y 2G3320067182</t>
  </si>
  <si>
    <t>Gabinete USB 3.0 Marca Sabrent, modelo EC-Alum, No. de Serie 60642018200748 y 60642018200748</t>
  </si>
  <si>
    <t>16-PortFast Ethernet Switch  (SWITCH PARA ETHERNET marca D-Llink, modelo DES-1016A No. de Serie QS381A90012, color negro)</t>
  </si>
  <si>
    <t>Computadora marca Dell (CPU modelo Inspiron 3268  No. D07S001, Teclado No. de Serie CN0C639N71616A00 y Mouse</t>
  </si>
  <si>
    <t>Monitor Led DELL E2417h de 23.8 pulgadas FULLHD VGA display port No. 7426159a38hma00</t>
  </si>
  <si>
    <t>Multifuncional marca EPSON, L395, color negro, Ecotank, modelo C463s No. Serie X2p4190352</t>
  </si>
  <si>
    <t>No Break marca Vica, modelo Stamina VA, 4 cont. Con regulador, No. de Serie 16419301073</t>
  </si>
  <si>
    <t>EQUIPO DE TRANSPORTE</t>
  </si>
  <si>
    <t>AUTOMOVIL MARCA NISSAN 2005 XTRAIL, modelo 2008, color beige</t>
  </si>
  <si>
    <t>AUTOMOVIL MARCA NISSAN 2005 XTRAIL SENSE, modelo 2016, color gris</t>
  </si>
  <si>
    <t>Terreno del Inmueble Hotelero</t>
  </si>
  <si>
    <t>Terreno del Jardin Junto al Inmueble Hotelero</t>
  </si>
  <si>
    <t>TERRENOS</t>
  </si>
  <si>
    <t>EDIFICIOS</t>
  </si>
  <si>
    <t>EDIFICIOS Inmueble Hotelero)</t>
  </si>
  <si>
    <t>(Escritorio)Escudra Ergonomia con cajones de 160x160 cmss</t>
  </si>
  <si>
    <t xml:space="preserve">Sillon Ejecutivo/respaldo alto, color negro de vinil y metal, reclinable, piston de gas </t>
  </si>
  <si>
    <t>64-65-66-67</t>
  </si>
  <si>
    <t>126-127</t>
  </si>
  <si>
    <t>106-107</t>
  </si>
  <si>
    <t>53-58-8-30-59-98-56</t>
  </si>
  <si>
    <t>1-2</t>
  </si>
  <si>
    <t>215-216</t>
  </si>
  <si>
    <t>40-41</t>
  </si>
  <si>
    <t>130-131</t>
  </si>
  <si>
    <t>145-146-147</t>
  </si>
  <si>
    <t>VARIOS</t>
  </si>
  <si>
    <t>244-91</t>
  </si>
  <si>
    <t>37-77</t>
  </si>
  <si>
    <t>92-73-39</t>
  </si>
  <si>
    <t>239-240-241-242-243</t>
  </si>
  <si>
    <t>253-257-249-252-256-248-250-254-258-251-255-259</t>
  </si>
  <si>
    <t>262-261</t>
  </si>
  <si>
    <t>264-265-266</t>
  </si>
  <si>
    <t>274-275-276-277</t>
  </si>
  <si>
    <t>278-279</t>
  </si>
  <si>
    <t>282-283-284</t>
  </si>
  <si>
    <t>133-134-135</t>
  </si>
  <si>
    <t>136-137-138</t>
  </si>
  <si>
    <t>139-140</t>
  </si>
  <si>
    <t>Monitor color negro, marca DELL E2216h, 21.5"</t>
  </si>
  <si>
    <t>Multifuncional marca Samsung</t>
  </si>
  <si>
    <t>S/N</t>
  </si>
  <si>
    <t>291-292-293-294-295-296-297-298-299-300-301-302-303-304-305-306-307-308-309-310</t>
  </si>
  <si>
    <t>311-312-313-314-315</t>
  </si>
  <si>
    <t>322-323-324-325-326-327-328-329-330-331-332-333-334-335-336-337-338-339-340-341</t>
  </si>
  <si>
    <t>Aptop Hp 240 G7 Core I5, Ram 8gb, 1Tb Disco Duro, Pantalla 14", Win 10 Pro, No Dvd</t>
  </si>
  <si>
    <t>Escaner Brother ADS2800w Alta Velocidad 30 PPm Dual ADF 50 Hojas USB Red Wifi Inalambrico SC-187</t>
  </si>
  <si>
    <t>Mesa blanca de 2.44 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</si>
</sst>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m/yy;@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36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2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3" fontId="2" fillId="0" borderId="1" xfId="0" applyNumberFormat="1" applyFont="1" applyBorder="1"/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43" fontId="4" fillId="0" borderId="4" xfId="1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43" fontId="4" fillId="0" borderId="2" xfId="1" applyFont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43" fontId="4" fillId="0" borderId="5" xfId="1" applyFont="1" applyBorder="1"/>
    <xf numFmtId="0" fontId="3" fillId="0" borderId="1" xfId="0" applyFont="1" applyBorder="1"/>
    <xf numFmtId="0" fontId="4" fillId="0" borderId="1" xfId="0" applyFont="1" applyBorder="1" applyAlignment="1">
      <alignment horizontal="justify" vertical="justify" wrapText="1"/>
    </xf>
    <xf numFmtId="0" fontId="4" fillId="0" borderId="1" xfId="0" quotePrefix="1" applyFont="1" applyBorder="1" applyAlignment="1">
      <alignment horizontal="right"/>
    </xf>
    <xf numFmtId="164" fontId="3" fillId="0" borderId="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4" fontId="9" fillId="0" borderId="0" xfId="0" applyNumberFormat="1" applyFont="1"/>
    <xf numFmtId="0" fontId="10" fillId="0" borderId="0" xfId="0" applyFont="1"/>
    <xf numFmtId="15" fontId="9" fillId="0" borderId="0" xfId="0" applyNumberFormat="1" applyFont="1" applyBorder="1" applyAlignment="1">
      <alignment horizontal="left"/>
    </xf>
    <xf numFmtId="4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wrapText="1"/>
    </xf>
    <xf numFmtId="15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/>
    <xf numFmtId="4" fontId="4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6" fontId="4" fillId="0" borderId="2" xfId="0" quotePrefix="1" applyNumberFormat="1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12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43" fontId="4" fillId="0" borderId="0" xfId="1" applyFont="1" applyBorder="1"/>
    <xf numFmtId="0" fontId="13" fillId="0" borderId="1" xfId="0" applyFont="1" applyBorder="1"/>
    <xf numFmtId="0" fontId="13" fillId="0" borderId="0" xfId="0" applyFont="1" applyBorder="1"/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1"/>
  <sheetViews>
    <sheetView tabSelected="1" view="pageLayout" topLeftCell="A20" zoomScale="120" zoomScaleNormal="70" zoomScalePageLayoutView="120" workbookViewId="0">
      <selection activeCell="C4" sqref="C4"/>
    </sheetView>
  </sheetViews>
  <sheetFormatPr baseColWidth="10" defaultColWidth="8.6640625" defaultRowHeight="14.4" x14ac:dyDescent="0.3"/>
  <cols>
    <col min="1" max="1" width="16.6640625" customWidth="1"/>
    <col min="2" max="2" width="46.21875" customWidth="1"/>
    <col min="3" max="3" width="12.5546875" customWidth="1"/>
    <col min="4" max="4" width="14" customWidth="1"/>
    <col min="5" max="5" width="15.88671875" customWidth="1"/>
    <col min="6" max="6" width="16.109375" customWidth="1"/>
  </cols>
  <sheetData>
    <row r="1" spans="1:6" hidden="1" x14ac:dyDescent="0.3">
      <c r="A1" t="s">
        <v>0</v>
      </c>
    </row>
    <row r="2" spans="1:6" ht="41.25" customHeight="1" x14ac:dyDescent="0.3">
      <c r="A2" s="36" t="s">
        <v>2</v>
      </c>
      <c r="B2" s="37" t="s">
        <v>1</v>
      </c>
      <c r="C2" s="37" t="s">
        <v>3</v>
      </c>
      <c r="D2" s="37" t="s">
        <v>4</v>
      </c>
      <c r="E2" s="37" t="s">
        <v>5</v>
      </c>
      <c r="F2" s="37" t="s">
        <v>6</v>
      </c>
    </row>
    <row r="3" spans="1:6" s="2" customFormat="1" ht="16.95" customHeight="1" x14ac:dyDescent="0.3">
      <c r="A3" s="3"/>
      <c r="B3" s="45" t="s">
        <v>127</v>
      </c>
      <c r="C3" s="38"/>
      <c r="D3" s="38"/>
      <c r="E3" s="38"/>
      <c r="F3" s="39">
        <f>SUM(F4:F5)</f>
        <v>184432.3</v>
      </c>
    </row>
    <row r="4" spans="1:6" s="2" customFormat="1" ht="16.95" customHeight="1" x14ac:dyDescent="0.3">
      <c r="A4" s="7" t="s">
        <v>157</v>
      </c>
      <c r="B4" s="40" t="s">
        <v>125</v>
      </c>
      <c r="C4" s="41">
        <v>1</v>
      </c>
      <c r="D4" s="42">
        <f>160000+7287.3</f>
        <v>167287.29999999999</v>
      </c>
      <c r="E4" s="9" t="s">
        <v>10</v>
      </c>
      <c r="F4" s="42">
        <f>D4*C4</f>
        <v>167287.29999999999</v>
      </c>
    </row>
    <row r="5" spans="1:6" s="2" customFormat="1" ht="16.95" customHeight="1" x14ac:dyDescent="0.3">
      <c r="A5" s="7" t="s">
        <v>157</v>
      </c>
      <c r="B5" s="40" t="s">
        <v>126</v>
      </c>
      <c r="C5" s="41">
        <v>1</v>
      </c>
      <c r="D5" s="42">
        <v>17145</v>
      </c>
      <c r="E5" s="9" t="s">
        <v>10</v>
      </c>
      <c r="F5" s="42">
        <f>D5*C5</f>
        <v>17145</v>
      </c>
    </row>
    <row r="6" spans="1:6" s="2" customFormat="1" ht="16.95" customHeight="1" x14ac:dyDescent="0.3">
      <c r="A6" s="30"/>
      <c r="B6" s="33"/>
      <c r="C6" s="35"/>
      <c r="D6" s="31"/>
      <c r="E6" s="32"/>
      <c r="F6" s="34"/>
    </row>
    <row r="7" spans="1:6" s="2" customFormat="1" ht="16.95" customHeight="1" x14ac:dyDescent="0.3">
      <c r="A7" s="3"/>
      <c r="B7" s="45" t="s">
        <v>128</v>
      </c>
      <c r="C7" s="38"/>
      <c r="D7" s="38"/>
      <c r="E7" s="38"/>
      <c r="F7" s="39">
        <f>SUM(F8:F8)</f>
        <v>2057316.1</v>
      </c>
    </row>
    <row r="8" spans="1:6" s="2" customFormat="1" ht="16.8" customHeight="1" x14ac:dyDescent="0.3">
      <c r="A8" s="7" t="s">
        <v>157</v>
      </c>
      <c r="B8" s="8" t="s">
        <v>129</v>
      </c>
      <c r="C8" s="9">
        <v>1</v>
      </c>
      <c r="D8" s="43">
        <f>1144676.97+912639.13</f>
        <v>2057316.1</v>
      </c>
      <c r="E8" s="9" t="s">
        <v>10</v>
      </c>
      <c r="F8" s="11">
        <f>C8*D8</f>
        <v>2057316.1</v>
      </c>
    </row>
    <row r="9" spans="1:6" s="2" customFormat="1" ht="16.95" customHeight="1" x14ac:dyDescent="0.3">
      <c r="A9" s="30"/>
      <c r="B9" s="30"/>
      <c r="C9" s="30"/>
      <c r="D9" s="30"/>
      <c r="E9" s="30"/>
      <c r="F9" s="30"/>
    </row>
    <row r="10" spans="1:6" s="1" customFormat="1" ht="16.8" customHeight="1" x14ac:dyDescent="0.3">
      <c r="A10" s="3" t="s">
        <v>7</v>
      </c>
      <c r="B10" s="44" t="s">
        <v>8</v>
      </c>
      <c r="C10" s="4"/>
      <c r="D10" s="5"/>
      <c r="E10" s="5"/>
      <c r="F10" s="6">
        <f>SUM(F11:F55)</f>
        <v>73923.31</v>
      </c>
    </row>
    <row r="11" spans="1:6" ht="27" x14ac:dyDescent="0.3">
      <c r="A11" s="9">
        <v>47</v>
      </c>
      <c r="B11" s="8" t="s">
        <v>9</v>
      </c>
      <c r="C11" s="9">
        <v>1</v>
      </c>
      <c r="D11" s="10">
        <v>32.450000000000003</v>
      </c>
      <c r="E11" s="9" t="s">
        <v>10</v>
      </c>
      <c r="F11" s="11">
        <f t="shared" ref="F11:F19" si="0">D11*C11</f>
        <v>32.450000000000003</v>
      </c>
    </row>
    <row r="12" spans="1:6" ht="27" x14ac:dyDescent="0.3">
      <c r="A12" s="20">
        <v>25</v>
      </c>
      <c r="B12" s="8" t="s">
        <v>11</v>
      </c>
      <c r="C12" s="9">
        <v>1</v>
      </c>
      <c r="D12" s="10">
        <v>158.19</v>
      </c>
      <c r="E12" s="9" t="s">
        <v>10</v>
      </c>
      <c r="F12" s="11">
        <f t="shared" si="0"/>
        <v>158.19</v>
      </c>
    </row>
    <row r="13" spans="1:6" ht="27" x14ac:dyDescent="0.3">
      <c r="A13" s="20">
        <v>48</v>
      </c>
      <c r="B13" s="8" t="s">
        <v>12</v>
      </c>
      <c r="C13" s="9">
        <v>1</v>
      </c>
      <c r="D13" s="10">
        <v>417.39</v>
      </c>
      <c r="E13" s="9" t="s">
        <v>10</v>
      </c>
      <c r="F13" s="11">
        <f t="shared" si="0"/>
        <v>417.39</v>
      </c>
    </row>
    <row r="14" spans="1:6" x14ac:dyDescent="0.3">
      <c r="A14" s="20">
        <v>76</v>
      </c>
      <c r="B14" s="8" t="s">
        <v>13</v>
      </c>
      <c r="C14" s="9">
        <v>1</v>
      </c>
      <c r="D14" s="10">
        <f>6877/13</f>
        <v>529</v>
      </c>
      <c r="E14" s="9" t="s">
        <v>10</v>
      </c>
      <c r="F14" s="11">
        <f t="shared" si="0"/>
        <v>529</v>
      </c>
    </row>
    <row r="15" spans="1:6" ht="53.4" x14ac:dyDescent="0.3">
      <c r="A15" s="46">
        <v>28</v>
      </c>
      <c r="B15" s="8" t="s">
        <v>14</v>
      </c>
      <c r="C15" s="9">
        <v>1</v>
      </c>
      <c r="D15" s="10">
        <f>938+290</f>
        <v>1228</v>
      </c>
      <c r="E15" s="9" t="s">
        <v>10</v>
      </c>
      <c r="F15" s="11">
        <f t="shared" si="0"/>
        <v>1228</v>
      </c>
    </row>
    <row r="16" spans="1:6" ht="27" x14ac:dyDescent="0.3">
      <c r="A16" s="20">
        <v>21</v>
      </c>
      <c r="B16" s="8" t="s">
        <v>15</v>
      </c>
      <c r="C16" s="9">
        <v>1</v>
      </c>
      <c r="D16" s="10">
        <v>1283.83</v>
      </c>
      <c r="E16" s="9" t="s">
        <v>10</v>
      </c>
      <c r="F16" s="11">
        <f t="shared" si="0"/>
        <v>1283.83</v>
      </c>
    </row>
    <row r="17" spans="1:6" ht="27" x14ac:dyDescent="0.3">
      <c r="A17" s="20">
        <v>45</v>
      </c>
      <c r="B17" s="8" t="s">
        <v>16</v>
      </c>
      <c r="C17" s="9">
        <v>1</v>
      </c>
      <c r="D17" s="10">
        <v>1340.7</v>
      </c>
      <c r="E17" s="9" t="s">
        <v>10</v>
      </c>
      <c r="F17" s="11">
        <f t="shared" si="0"/>
        <v>1340.7</v>
      </c>
    </row>
    <row r="18" spans="1:6" x14ac:dyDescent="0.3">
      <c r="A18" s="20" t="s">
        <v>132</v>
      </c>
      <c r="B18" s="8" t="s">
        <v>17</v>
      </c>
      <c r="C18" s="9">
        <v>4</v>
      </c>
      <c r="D18" s="10">
        <v>424.32</v>
      </c>
      <c r="E18" s="9" t="s">
        <v>10</v>
      </c>
      <c r="F18" s="11">
        <f t="shared" si="0"/>
        <v>1697.28</v>
      </c>
    </row>
    <row r="19" spans="1:6" ht="27" x14ac:dyDescent="0.3">
      <c r="A19" s="20">
        <v>84</v>
      </c>
      <c r="B19" s="8" t="s">
        <v>18</v>
      </c>
      <c r="C19" s="9">
        <v>1</v>
      </c>
      <c r="D19" s="10">
        <v>1086.96</v>
      </c>
      <c r="E19" s="9" t="s">
        <v>10</v>
      </c>
      <c r="F19" s="11">
        <f t="shared" si="0"/>
        <v>1086.96</v>
      </c>
    </row>
    <row r="20" spans="1:6" ht="27" x14ac:dyDescent="0.3">
      <c r="A20" s="9">
        <v>152</v>
      </c>
      <c r="B20" s="8" t="s">
        <v>19</v>
      </c>
      <c r="C20" s="9">
        <v>1</v>
      </c>
      <c r="D20" s="10"/>
      <c r="E20" s="9" t="s">
        <v>10</v>
      </c>
      <c r="F20" s="11">
        <v>282.61</v>
      </c>
    </row>
    <row r="21" spans="1:6" x14ac:dyDescent="0.3">
      <c r="A21" s="20">
        <v>104</v>
      </c>
      <c r="B21" s="8" t="s">
        <v>20</v>
      </c>
      <c r="C21" s="9">
        <v>1</v>
      </c>
      <c r="D21" s="10">
        <v>1</v>
      </c>
      <c r="E21" s="9" t="s">
        <v>10</v>
      </c>
      <c r="F21" s="11">
        <f t="shared" ref="F21:F55" si="1">D21*C21</f>
        <v>1</v>
      </c>
    </row>
    <row r="22" spans="1:6" x14ac:dyDescent="0.3">
      <c r="A22" s="20">
        <v>22</v>
      </c>
      <c r="B22" s="8" t="s">
        <v>21</v>
      </c>
      <c r="C22" s="9">
        <v>1</v>
      </c>
      <c r="D22" s="10">
        <v>1</v>
      </c>
      <c r="E22" s="9" t="s">
        <v>10</v>
      </c>
      <c r="F22" s="11">
        <f t="shared" si="1"/>
        <v>1</v>
      </c>
    </row>
    <row r="23" spans="1:6" x14ac:dyDescent="0.3">
      <c r="A23" s="46" t="s">
        <v>133</v>
      </c>
      <c r="B23" s="8" t="s">
        <v>22</v>
      </c>
      <c r="C23" s="9">
        <v>2</v>
      </c>
      <c r="D23" s="10">
        <v>1</v>
      </c>
      <c r="E23" s="9" t="s">
        <v>10</v>
      </c>
      <c r="F23" s="11">
        <f t="shared" si="1"/>
        <v>2</v>
      </c>
    </row>
    <row r="24" spans="1:6" x14ac:dyDescent="0.3">
      <c r="A24" s="20">
        <v>129</v>
      </c>
      <c r="B24" s="8" t="s">
        <v>23</v>
      </c>
      <c r="C24" s="9">
        <v>1</v>
      </c>
      <c r="D24" s="10">
        <v>1</v>
      </c>
      <c r="E24" s="9" t="s">
        <v>10</v>
      </c>
      <c r="F24" s="11">
        <f t="shared" si="1"/>
        <v>1</v>
      </c>
    </row>
    <row r="25" spans="1:6" x14ac:dyDescent="0.3">
      <c r="A25" s="20">
        <v>49</v>
      </c>
      <c r="B25" s="8" t="s">
        <v>24</v>
      </c>
      <c r="C25" s="9">
        <v>1</v>
      </c>
      <c r="D25" s="10">
        <v>1</v>
      </c>
      <c r="E25" s="9" t="s">
        <v>10</v>
      </c>
      <c r="F25" s="11">
        <f t="shared" si="1"/>
        <v>1</v>
      </c>
    </row>
    <row r="26" spans="1:6" x14ac:dyDescent="0.3">
      <c r="A26" s="53" t="s">
        <v>157</v>
      </c>
      <c r="B26" s="8" t="s">
        <v>25</v>
      </c>
      <c r="C26" s="9">
        <v>1</v>
      </c>
      <c r="D26" s="10">
        <v>1</v>
      </c>
      <c r="E26" s="9" t="s">
        <v>10</v>
      </c>
      <c r="F26" s="11">
        <f t="shared" si="1"/>
        <v>1</v>
      </c>
    </row>
    <row r="27" spans="1:6" x14ac:dyDescent="0.3">
      <c r="A27" s="20">
        <v>110</v>
      </c>
      <c r="B27" s="8" t="s">
        <v>26</v>
      </c>
      <c r="C27" s="9">
        <v>1</v>
      </c>
      <c r="D27" s="10">
        <v>1</v>
      </c>
      <c r="E27" s="9" t="s">
        <v>10</v>
      </c>
      <c r="F27" s="11">
        <f t="shared" si="1"/>
        <v>1</v>
      </c>
    </row>
    <row r="28" spans="1:6" ht="27" x14ac:dyDescent="0.3">
      <c r="A28" s="20">
        <v>61</v>
      </c>
      <c r="B28" s="8" t="s">
        <v>27</v>
      </c>
      <c r="C28" s="9">
        <v>1</v>
      </c>
      <c r="D28" s="10">
        <v>1</v>
      </c>
      <c r="E28" s="9" t="s">
        <v>10</v>
      </c>
      <c r="F28" s="11">
        <f t="shared" si="1"/>
        <v>1</v>
      </c>
    </row>
    <row r="29" spans="1:6" x14ac:dyDescent="0.3">
      <c r="A29" s="20">
        <v>207</v>
      </c>
      <c r="B29" s="8" t="s">
        <v>28</v>
      </c>
      <c r="C29" s="9">
        <v>1</v>
      </c>
      <c r="D29" s="10">
        <v>1</v>
      </c>
      <c r="E29" s="9" t="s">
        <v>10</v>
      </c>
      <c r="F29" s="11">
        <f t="shared" si="1"/>
        <v>1</v>
      </c>
    </row>
    <row r="30" spans="1:6" ht="27" x14ac:dyDescent="0.3">
      <c r="A30" s="20">
        <v>111</v>
      </c>
      <c r="B30" s="8" t="s">
        <v>29</v>
      </c>
      <c r="C30" s="9">
        <v>1</v>
      </c>
      <c r="D30" s="10">
        <v>1303.48</v>
      </c>
      <c r="E30" s="9" t="s">
        <v>10</v>
      </c>
      <c r="F30" s="11">
        <f t="shared" si="1"/>
        <v>1303.48</v>
      </c>
    </row>
    <row r="31" spans="1:6" x14ac:dyDescent="0.3">
      <c r="A31" s="20">
        <v>85</v>
      </c>
      <c r="B31" s="8" t="s">
        <v>30</v>
      </c>
      <c r="C31" s="9">
        <v>1</v>
      </c>
      <c r="D31" s="10">
        <v>1173.9100000000001</v>
      </c>
      <c r="E31" s="9" t="s">
        <v>10</v>
      </c>
      <c r="F31" s="11">
        <f t="shared" si="1"/>
        <v>1173.9100000000001</v>
      </c>
    </row>
    <row r="32" spans="1:6" x14ac:dyDescent="0.3">
      <c r="A32" s="20" t="s">
        <v>134</v>
      </c>
      <c r="B32" s="8" t="s">
        <v>31</v>
      </c>
      <c r="C32" s="9">
        <v>2</v>
      </c>
      <c r="D32" s="10">
        <v>304.35000000000002</v>
      </c>
      <c r="E32" s="9" t="s">
        <v>10</v>
      </c>
      <c r="F32" s="11">
        <f t="shared" si="1"/>
        <v>608.70000000000005</v>
      </c>
    </row>
    <row r="33" spans="1:6" ht="27" x14ac:dyDescent="0.3">
      <c r="A33" s="20">
        <v>51</v>
      </c>
      <c r="B33" s="8" t="s">
        <v>32</v>
      </c>
      <c r="C33" s="9">
        <v>1</v>
      </c>
      <c r="D33" s="10">
        <v>739.13</v>
      </c>
      <c r="E33" s="9" t="s">
        <v>10</v>
      </c>
      <c r="F33" s="11">
        <f t="shared" si="1"/>
        <v>739.13</v>
      </c>
    </row>
    <row r="34" spans="1:6" x14ac:dyDescent="0.3">
      <c r="A34" s="20">
        <v>6</v>
      </c>
      <c r="B34" s="8" t="s">
        <v>33</v>
      </c>
      <c r="C34" s="9">
        <v>1</v>
      </c>
      <c r="D34" s="10">
        <v>576.70000000000005</v>
      </c>
      <c r="E34" s="9" t="s">
        <v>10</v>
      </c>
      <c r="F34" s="11">
        <f t="shared" si="1"/>
        <v>576.70000000000005</v>
      </c>
    </row>
    <row r="35" spans="1:6" ht="132.6" x14ac:dyDescent="0.3">
      <c r="A35" s="47" t="s">
        <v>135</v>
      </c>
      <c r="B35" s="8" t="s">
        <v>34</v>
      </c>
      <c r="C35" s="9">
        <v>1</v>
      </c>
      <c r="D35" s="10">
        <v>11886.95</v>
      </c>
      <c r="E35" s="9" t="s">
        <v>10</v>
      </c>
      <c r="F35" s="11">
        <f t="shared" si="1"/>
        <v>11886.95</v>
      </c>
    </row>
    <row r="36" spans="1:6" x14ac:dyDescent="0.3">
      <c r="A36" s="48" t="s">
        <v>136</v>
      </c>
      <c r="B36" s="8" t="s">
        <v>35</v>
      </c>
      <c r="C36" s="9">
        <v>1</v>
      </c>
      <c r="D36" s="10">
        <v>21738.7</v>
      </c>
      <c r="E36" s="9" t="s">
        <v>10</v>
      </c>
      <c r="F36" s="11">
        <f t="shared" si="1"/>
        <v>21738.7</v>
      </c>
    </row>
    <row r="37" spans="1:6" x14ac:dyDescent="0.3">
      <c r="A37" s="20">
        <v>4</v>
      </c>
      <c r="B37" s="8" t="s">
        <v>36</v>
      </c>
      <c r="C37" s="9">
        <v>1</v>
      </c>
      <c r="D37" s="10">
        <v>1334.78</v>
      </c>
      <c r="E37" s="9" t="s">
        <v>10</v>
      </c>
      <c r="F37" s="11">
        <f t="shared" si="1"/>
        <v>1334.78</v>
      </c>
    </row>
    <row r="38" spans="1:6" x14ac:dyDescent="0.3">
      <c r="A38" s="9">
        <v>227</v>
      </c>
      <c r="B38" s="8" t="s">
        <v>37</v>
      </c>
      <c r="C38" s="9">
        <v>1</v>
      </c>
      <c r="D38" s="10">
        <v>1086.96</v>
      </c>
      <c r="E38" s="9" t="s">
        <v>10</v>
      </c>
      <c r="F38" s="11">
        <f t="shared" si="1"/>
        <v>1086.96</v>
      </c>
    </row>
    <row r="39" spans="1:6" ht="27" x14ac:dyDescent="0.3">
      <c r="A39" s="20" t="s">
        <v>137</v>
      </c>
      <c r="B39" s="8" t="s">
        <v>38</v>
      </c>
      <c r="C39" s="9">
        <v>2</v>
      </c>
      <c r="D39" s="10">
        <v>86.084999999999994</v>
      </c>
      <c r="E39" s="9" t="s">
        <v>10</v>
      </c>
      <c r="F39" s="11">
        <f t="shared" si="1"/>
        <v>172.17</v>
      </c>
    </row>
    <row r="40" spans="1:6" x14ac:dyDescent="0.3">
      <c r="A40" s="20">
        <v>213</v>
      </c>
      <c r="B40" s="8" t="s">
        <v>39</v>
      </c>
      <c r="C40" s="9">
        <v>1</v>
      </c>
      <c r="D40" s="10">
        <v>738.26</v>
      </c>
      <c r="E40" s="9" t="s">
        <v>10</v>
      </c>
      <c r="F40" s="11">
        <f t="shared" si="1"/>
        <v>738.26</v>
      </c>
    </row>
    <row r="41" spans="1:6" x14ac:dyDescent="0.3">
      <c r="A41" s="20">
        <v>212</v>
      </c>
      <c r="B41" s="8" t="s">
        <v>40</v>
      </c>
      <c r="C41" s="9">
        <v>1</v>
      </c>
      <c r="D41" s="10">
        <v>390.43</v>
      </c>
      <c r="E41" s="9" t="s">
        <v>10</v>
      </c>
      <c r="F41" s="11">
        <f t="shared" si="1"/>
        <v>390.43</v>
      </c>
    </row>
    <row r="42" spans="1:6" ht="27" x14ac:dyDescent="0.3">
      <c r="A42" s="20">
        <v>219</v>
      </c>
      <c r="B42" s="8" t="s">
        <v>41</v>
      </c>
      <c r="C42" s="9">
        <v>1</v>
      </c>
      <c r="D42" s="10">
        <v>8286.9599999999991</v>
      </c>
      <c r="E42" s="9" t="s">
        <v>10</v>
      </c>
      <c r="F42" s="11">
        <f t="shared" si="1"/>
        <v>8286.9599999999991</v>
      </c>
    </row>
    <row r="43" spans="1:6" ht="27" x14ac:dyDescent="0.3">
      <c r="A43" s="20">
        <v>222</v>
      </c>
      <c r="B43" s="8" t="s">
        <v>42</v>
      </c>
      <c r="C43" s="9">
        <v>1</v>
      </c>
      <c r="D43" s="10">
        <v>434.78</v>
      </c>
      <c r="E43" s="9" t="s">
        <v>10</v>
      </c>
      <c r="F43" s="11">
        <f t="shared" si="1"/>
        <v>434.78</v>
      </c>
    </row>
    <row r="44" spans="1:6" x14ac:dyDescent="0.3">
      <c r="A44" s="20">
        <v>237</v>
      </c>
      <c r="B44" s="8" t="s">
        <v>43</v>
      </c>
      <c r="C44" s="9">
        <v>1</v>
      </c>
      <c r="D44" s="10">
        <v>1119.83</v>
      </c>
      <c r="E44" s="9" t="s">
        <v>10</v>
      </c>
      <c r="F44" s="11">
        <f t="shared" si="1"/>
        <v>1119.83</v>
      </c>
    </row>
    <row r="45" spans="1:6" x14ac:dyDescent="0.3">
      <c r="A45" s="9" t="s">
        <v>138</v>
      </c>
      <c r="B45" s="8" t="s">
        <v>44</v>
      </c>
      <c r="C45" s="9">
        <v>1</v>
      </c>
      <c r="D45" s="10">
        <v>1</v>
      </c>
      <c r="E45" s="9" t="s">
        <v>10</v>
      </c>
      <c r="F45" s="11">
        <f t="shared" si="1"/>
        <v>1</v>
      </c>
    </row>
    <row r="46" spans="1:6" x14ac:dyDescent="0.3">
      <c r="A46" s="20">
        <v>112</v>
      </c>
      <c r="B46" s="8" t="s">
        <v>45</v>
      </c>
      <c r="C46" s="9">
        <v>1</v>
      </c>
      <c r="D46" s="10">
        <v>760</v>
      </c>
      <c r="E46" s="9" t="s">
        <v>10</v>
      </c>
      <c r="F46" s="11">
        <f t="shared" si="1"/>
        <v>760</v>
      </c>
    </row>
    <row r="47" spans="1:6" x14ac:dyDescent="0.3">
      <c r="A47" s="20">
        <v>115</v>
      </c>
      <c r="B47" s="8" t="s">
        <v>46</v>
      </c>
      <c r="C47" s="9">
        <v>1</v>
      </c>
      <c r="D47" s="10">
        <v>218</v>
      </c>
      <c r="E47" s="9" t="s">
        <v>10</v>
      </c>
      <c r="F47" s="11">
        <f t="shared" si="1"/>
        <v>218</v>
      </c>
    </row>
    <row r="48" spans="1:6" x14ac:dyDescent="0.3">
      <c r="A48" s="20">
        <v>113</v>
      </c>
      <c r="B48" s="8" t="s">
        <v>46</v>
      </c>
      <c r="C48" s="9">
        <v>1</v>
      </c>
      <c r="D48" s="10">
        <v>105</v>
      </c>
      <c r="E48" s="9" t="s">
        <v>10</v>
      </c>
      <c r="F48" s="11">
        <f t="shared" si="1"/>
        <v>105</v>
      </c>
    </row>
    <row r="49" spans="1:6" x14ac:dyDescent="0.3">
      <c r="A49" s="20">
        <v>226</v>
      </c>
      <c r="B49" s="8" t="s">
        <v>46</v>
      </c>
      <c r="C49" s="9">
        <v>1</v>
      </c>
      <c r="D49" s="10">
        <v>1</v>
      </c>
      <c r="E49" s="9" t="s">
        <v>10</v>
      </c>
      <c r="F49" s="11">
        <f t="shared" si="1"/>
        <v>1</v>
      </c>
    </row>
    <row r="50" spans="1:6" ht="40.200000000000003" x14ac:dyDescent="0.3">
      <c r="A50" s="23">
        <v>270</v>
      </c>
      <c r="B50" s="8" t="s">
        <v>47</v>
      </c>
      <c r="C50" s="9">
        <v>1</v>
      </c>
      <c r="D50" s="10">
        <v>1982.76</v>
      </c>
      <c r="E50" s="9" t="s">
        <v>10</v>
      </c>
      <c r="F50" s="11">
        <f t="shared" si="1"/>
        <v>1982.76</v>
      </c>
    </row>
    <row r="51" spans="1:6" ht="27" x14ac:dyDescent="0.3">
      <c r="A51" s="9">
        <v>288</v>
      </c>
      <c r="B51" s="8" t="s">
        <v>48</v>
      </c>
      <c r="C51" s="9">
        <v>1</v>
      </c>
      <c r="D51" s="10">
        <v>1120.68</v>
      </c>
      <c r="E51" s="9" t="s">
        <v>10</v>
      </c>
      <c r="F51" s="11">
        <f t="shared" si="1"/>
        <v>1120.68</v>
      </c>
    </row>
    <row r="52" spans="1:6" ht="27" x14ac:dyDescent="0.3">
      <c r="A52" s="9">
        <v>290</v>
      </c>
      <c r="B52" s="8" t="s">
        <v>49</v>
      </c>
      <c r="C52" s="9">
        <v>1</v>
      </c>
      <c r="D52" s="10">
        <v>1050.8599999999999</v>
      </c>
      <c r="E52" s="9" t="s">
        <v>10</v>
      </c>
      <c r="F52" s="11">
        <f t="shared" si="1"/>
        <v>1050.8599999999999</v>
      </c>
    </row>
    <row r="53" spans="1:6" ht="27" x14ac:dyDescent="0.3">
      <c r="A53" s="9">
        <v>289</v>
      </c>
      <c r="B53" s="8" t="s">
        <v>50</v>
      </c>
      <c r="C53" s="9">
        <v>1</v>
      </c>
      <c r="D53" s="10">
        <v>2431.04</v>
      </c>
      <c r="E53" s="9" t="s">
        <v>10</v>
      </c>
      <c r="F53" s="11">
        <f t="shared" si="1"/>
        <v>2431.04</v>
      </c>
    </row>
    <row r="54" spans="1:6" ht="27" x14ac:dyDescent="0.3">
      <c r="A54" s="7">
        <v>320</v>
      </c>
      <c r="B54" s="8" t="s">
        <v>130</v>
      </c>
      <c r="C54" s="9">
        <v>1</v>
      </c>
      <c r="D54" s="10">
        <v>4051.72</v>
      </c>
      <c r="E54" s="9" t="s">
        <v>10</v>
      </c>
      <c r="F54" s="11">
        <f t="shared" si="1"/>
        <v>4051.72</v>
      </c>
    </row>
    <row r="55" spans="1:6" ht="27" x14ac:dyDescent="0.3">
      <c r="A55" s="7">
        <v>321</v>
      </c>
      <c r="B55" s="8" t="s">
        <v>131</v>
      </c>
      <c r="C55" s="9">
        <v>1</v>
      </c>
      <c r="D55" s="10">
        <v>2543.1</v>
      </c>
      <c r="E55" s="9" t="s">
        <v>10</v>
      </c>
      <c r="F55" s="11">
        <f t="shared" si="1"/>
        <v>2543.1</v>
      </c>
    </row>
    <row r="56" spans="1:6" x14ac:dyDescent="0.3">
      <c r="A56" s="12"/>
      <c r="B56" s="13"/>
      <c r="C56" s="14"/>
      <c r="D56" s="15"/>
      <c r="E56" s="15"/>
      <c r="F56" s="15"/>
    </row>
    <row r="57" spans="1:6" s="2" customFormat="1" x14ac:dyDescent="0.3">
      <c r="A57" s="12"/>
      <c r="B57" s="13"/>
      <c r="C57" s="14"/>
      <c r="D57" s="15"/>
      <c r="E57" s="15"/>
      <c r="F57" s="15"/>
    </row>
    <row r="58" spans="1:6" s="2" customFormat="1" x14ac:dyDescent="0.3">
      <c r="A58" s="12"/>
      <c r="B58" s="13"/>
      <c r="C58" s="14"/>
      <c r="D58" s="15"/>
      <c r="E58" s="15"/>
      <c r="F58" s="15"/>
    </row>
    <row r="59" spans="1:6" x14ac:dyDescent="0.3">
      <c r="A59" s="3" t="s">
        <v>51</v>
      </c>
      <c r="B59" s="26" t="s">
        <v>52</v>
      </c>
      <c r="C59" s="9"/>
      <c r="D59" s="10"/>
      <c r="E59" s="10"/>
      <c r="F59" s="6">
        <f>SUM(F60:F87)</f>
        <v>3736586.0100000002</v>
      </c>
    </row>
    <row r="60" spans="1:6" ht="27" x14ac:dyDescent="0.3">
      <c r="A60" s="9" t="s">
        <v>139</v>
      </c>
      <c r="B60" s="8" t="s">
        <v>53</v>
      </c>
      <c r="C60" s="9">
        <v>1</v>
      </c>
      <c r="D60" s="10">
        <v>1045</v>
      </c>
      <c r="E60" s="9" t="s">
        <v>10</v>
      </c>
      <c r="F60" s="11">
        <f t="shared" ref="F60:F65" si="2">D60*C60</f>
        <v>1045</v>
      </c>
    </row>
    <row r="61" spans="1:6" x14ac:dyDescent="0.3">
      <c r="A61" s="9">
        <v>150</v>
      </c>
      <c r="B61" s="8" t="s">
        <v>54</v>
      </c>
      <c r="C61" s="9">
        <v>1</v>
      </c>
      <c r="D61" s="10">
        <v>1595.65</v>
      </c>
      <c r="E61" s="9" t="s">
        <v>10</v>
      </c>
      <c r="F61" s="11">
        <f t="shared" si="2"/>
        <v>1595.65</v>
      </c>
    </row>
    <row r="62" spans="1:6" x14ac:dyDescent="0.3">
      <c r="A62" s="20">
        <v>151</v>
      </c>
      <c r="B62" s="19" t="s">
        <v>55</v>
      </c>
      <c r="C62" s="17">
        <v>1</v>
      </c>
      <c r="D62" s="16">
        <v>1190.44</v>
      </c>
      <c r="E62" s="9" t="s">
        <v>10</v>
      </c>
      <c r="F62" s="18">
        <f t="shared" si="2"/>
        <v>1190.44</v>
      </c>
    </row>
    <row r="63" spans="1:6" x14ac:dyDescent="0.3">
      <c r="A63" s="20">
        <v>62</v>
      </c>
      <c r="B63" s="19" t="s">
        <v>56</v>
      </c>
      <c r="C63" s="17">
        <v>1</v>
      </c>
      <c r="D63" s="16">
        <v>380.86</v>
      </c>
      <c r="E63" s="9" t="s">
        <v>10</v>
      </c>
      <c r="F63" s="18">
        <f t="shared" si="2"/>
        <v>380.86</v>
      </c>
    </row>
    <row r="64" spans="1:6" ht="27" x14ac:dyDescent="0.3">
      <c r="A64" s="20">
        <v>31</v>
      </c>
      <c r="B64" s="19" t="s">
        <v>57</v>
      </c>
      <c r="C64" s="17">
        <v>1</v>
      </c>
      <c r="D64" s="16">
        <v>171.3</v>
      </c>
      <c r="E64" s="9" t="s">
        <v>10</v>
      </c>
      <c r="F64" s="18">
        <f t="shared" si="2"/>
        <v>171.3</v>
      </c>
    </row>
    <row r="65" spans="1:6" ht="27" x14ac:dyDescent="0.3">
      <c r="A65" s="20">
        <v>78</v>
      </c>
      <c r="B65" s="19" t="s">
        <v>58</v>
      </c>
      <c r="C65" s="17">
        <v>1</v>
      </c>
      <c r="D65" s="16">
        <f>1476.54/2-598</f>
        <v>140.26999999999998</v>
      </c>
      <c r="E65" s="9" t="s">
        <v>10</v>
      </c>
      <c r="F65" s="18">
        <f t="shared" si="2"/>
        <v>140.26999999999998</v>
      </c>
    </row>
    <row r="66" spans="1:6" ht="27" x14ac:dyDescent="0.3">
      <c r="A66" s="20">
        <v>233</v>
      </c>
      <c r="B66" s="19" t="s">
        <v>59</v>
      </c>
      <c r="C66" s="20">
        <v>1</v>
      </c>
      <c r="D66" s="16">
        <v>217.39</v>
      </c>
      <c r="E66" s="9" t="s">
        <v>10</v>
      </c>
      <c r="F66" s="21">
        <f>C66*D66</f>
        <v>217.39</v>
      </c>
    </row>
    <row r="67" spans="1:6" ht="40.200000000000003" x14ac:dyDescent="0.3">
      <c r="A67" s="20">
        <v>156</v>
      </c>
      <c r="B67" s="8" t="s">
        <v>60</v>
      </c>
      <c r="C67" s="9">
        <v>1</v>
      </c>
      <c r="D67" s="10">
        <v>197.39</v>
      </c>
      <c r="E67" s="9" t="s">
        <v>10</v>
      </c>
      <c r="F67" s="11">
        <f t="shared" ref="F67:F74" si="3">D67*C67</f>
        <v>197.39</v>
      </c>
    </row>
    <row r="68" spans="1:6" x14ac:dyDescent="0.3">
      <c r="A68" s="20">
        <v>9</v>
      </c>
      <c r="B68" s="19" t="s">
        <v>61</v>
      </c>
      <c r="C68" s="20">
        <v>1</v>
      </c>
      <c r="D68" s="16">
        <v>267.14999999999998</v>
      </c>
      <c r="E68" s="9" t="s">
        <v>10</v>
      </c>
      <c r="F68" s="21">
        <f t="shared" si="3"/>
        <v>267.14999999999998</v>
      </c>
    </row>
    <row r="69" spans="1:6" ht="27" x14ac:dyDescent="0.3">
      <c r="A69" s="20">
        <v>43</v>
      </c>
      <c r="B69" s="8" t="s">
        <v>62</v>
      </c>
      <c r="C69" s="9">
        <v>1</v>
      </c>
      <c r="D69" s="10">
        <v>172</v>
      </c>
      <c r="E69" s="9" t="s">
        <v>10</v>
      </c>
      <c r="F69" s="11">
        <f t="shared" si="3"/>
        <v>172</v>
      </c>
    </row>
    <row r="70" spans="1:6" ht="27" x14ac:dyDescent="0.3">
      <c r="A70" s="20">
        <v>157</v>
      </c>
      <c r="B70" s="19" t="s">
        <v>63</v>
      </c>
      <c r="C70" s="20">
        <v>2</v>
      </c>
      <c r="D70" s="16">
        <v>146</v>
      </c>
      <c r="E70" s="9" t="s">
        <v>10</v>
      </c>
      <c r="F70" s="21">
        <f t="shared" si="3"/>
        <v>292</v>
      </c>
    </row>
    <row r="71" spans="1:6" ht="40.200000000000003" x14ac:dyDescent="0.3">
      <c r="A71" s="20">
        <v>42</v>
      </c>
      <c r="B71" s="19" t="s">
        <v>64</v>
      </c>
      <c r="C71" s="20">
        <v>1</v>
      </c>
      <c r="D71" s="16">
        <v>0</v>
      </c>
      <c r="E71" s="9" t="s">
        <v>10</v>
      </c>
      <c r="F71" s="21">
        <f t="shared" si="3"/>
        <v>0</v>
      </c>
    </row>
    <row r="72" spans="1:6" ht="27" x14ac:dyDescent="0.3">
      <c r="A72" s="20">
        <v>158</v>
      </c>
      <c r="B72" s="8" t="s">
        <v>65</v>
      </c>
      <c r="C72" s="9">
        <v>1</v>
      </c>
      <c r="D72" s="10">
        <v>215.65</v>
      </c>
      <c r="E72" s="9" t="s">
        <v>10</v>
      </c>
      <c r="F72" s="11">
        <f t="shared" si="3"/>
        <v>215.65</v>
      </c>
    </row>
    <row r="73" spans="1:6" ht="40.200000000000003" x14ac:dyDescent="0.3">
      <c r="A73" s="20">
        <v>82</v>
      </c>
      <c r="B73" s="22" t="s">
        <v>66</v>
      </c>
      <c r="C73" s="23">
        <v>1</v>
      </c>
      <c r="D73" s="24">
        <v>208</v>
      </c>
      <c r="E73" s="9" t="s">
        <v>10</v>
      </c>
      <c r="F73" s="25">
        <f t="shared" si="3"/>
        <v>208</v>
      </c>
    </row>
    <row r="74" spans="1:6" x14ac:dyDescent="0.3">
      <c r="A74" s="9">
        <v>148</v>
      </c>
      <c r="B74" s="8" t="s">
        <v>67</v>
      </c>
      <c r="C74" s="9">
        <v>1</v>
      </c>
      <c r="D74" s="10">
        <v>392.23</v>
      </c>
      <c r="E74" s="9" t="s">
        <v>10</v>
      </c>
      <c r="F74" s="11">
        <f t="shared" si="3"/>
        <v>392.23</v>
      </c>
    </row>
    <row r="75" spans="1:6" x14ac:dyDescent="0.3">
      <c r="A75" s="20" t="s">
        <v>140</v>
      </c>
      <c r="B75" s="19" t="s">
        <v>68</v>
      </c>
      <c r="C75" s="20">
        <v>3</v>
      </c>
      <c r="D75" s="16">
        <v>1</v>
      </c>
      <c r="E75" s="9" t="s">
        <v>10</v>
      </c>
      <c r="F75" s="11">
        <f>C75*D75</f>
        <v>3</v>
      </c>
    </row>
    <row r="76" spans="1:6" x14ac:dyDescent="0.3">
      <c r="A76" s="9" t="s">
        <v>141</v>
      </c>
      <c r="B76" s="49" t="s">
        <v>69</v>
      </c>
      <c r="C76" s="9">
        <v>50</v>
      </c>
      <c r="D76" s="10">
        <v>30010</v>
      </c>
      <c r="E76" s="9" t="s">
        <v>10</v>
      </c>
      <c r="F76" s="11">
        <f>C76*D76</f>
        <v>1500500</v>
      </c>
    </row>
    <row r="77" spans="1:6" x14ac:dyDescent="0.3">
      <c r="A77" s="9" t="s">
        <v>141</v>
      </c>
      <c r="B77" s="50" t="s">
        <v>70</v>
      </c>
      <c r="C77" s="20">
        <v>175</v>
      </c>
      <c r="D77" s="21">
        <f>1709263.22/175</f>
        <v>9767.2183999999997</v>
      </c>
      <c r="E77" s="9" t="s">
        <v>10</v>
      </c>
      <c r="F77" s="21">
        <f>C77*D77</f>
        <v>1709263.22</v>
      </c>
    </row>
    <row r="78" spans="1:6" ht="27" x14ac:dyDescent="0.3">
      <c r="A78" s="9">
        <v>231</v>
      </c>
      <c r="B78" s="8" t="s">
        <v>71</v>
      </c>
      <c r="C78" s="9">
        <v>1</v>
      </c>
      <c r="D78" s="10">
        <v>3724.14</v>
      </c>
      <c r="E78" s="9" t="s">
        <v>10</v>
      </c>
      <c r="F78" s="11">
        <f t="shared" ref="F78:F87" si="4">D78*C78</f>
        <v>3724.14</v>
      </c>
    </row>
    <row r="79" spans="1:6" ht="27" x14ac:dyDescent="0.3">
      <c r="A79" s="9">
        <v>268</v>
      </c>
      <c r="B79" s="8" t="s">
        <v>72</v>
      </c>
      <c r="C79" s="9">
        <v>1</v>
      </c>
      <c r="D79" s="10">
        <v>542.24</v>
      </c>
      <c r="E79" s="9" t="s">
        <v>10</v>
      </c>
      <c r="F79" s="11">
        <f t="shared" si="4"/>
        <v>542.24</v>
      </c>
    </row>
    <row r="80" spans="1:6" x14ac:dyDescent="0.3">
      <c r="A80" s="9" t="s">
        <v>141</v>
      </c>
      <c r="B80" s="8" t="s">
        <v>73</v>
      </c>
      <c r="C80" s="9">
        <v>1</v>
      </c>
      <c r="D80" s="10">
        <v>372241.38</v>
      </c>
      <c r="E80" s="9" t="s">
        <v>10</v>
      </c>
      <c r="F80" s="11">
        <f t="shared" si="4"/>
        <v>372241.38</v>
      </c>
    </row>
    <row r="81" spans="1:6" x14ac:dyDescent="0.3">
      <c r="A81" s="9" t="s">
        <v>141</v>
      </c>
      <c r="B81" s="8" t="s">
        <v>74</v>
      </c>
      <c r="C81" s="9">
        <v>9</v>
      </c>
      <c r="D81" s="10">
        <v>12700</v>
      </c>
      <c r="E81" s="9" t="s">
        <v>10</v>
      </c>
      <c r="F81" s="11">
        <f t="shared" si="4"/>
        <v>114300</v>
      </c>
    </row>
    <row r="82" spans="1:6" ht="27" x14ac:dyDescent="0.3">
      <c r="A82" s="9">
        <v>287</v>
      </c>
      <c r="B82" s="8" t="s">
        <v>75</v>
      </c>
      <c r="C82" s="9">
        <v>1</v>
      </c>
      <c r="D82" s="10">
        <v>594.83000000000004</v>
      </c>
      <c r="E82" s="9" t="s">
        <v>10</v>
      </c>
      <c r="F82" s="11">
        <f t="shared" si="4"/>
        <v>594.83000000000004</v>
      </c>
    </row>
    <row r="83" spans="1:6" ht="66.599999999999994" x14ac:dyDescent="0.3">
      <c r="A83" s="59" t="s">
        <v>158</v>
      </c>
      <c r="B83" s="8" t="s">
        <v>76</v>
      </c>
      <c r="C83" s="9">
        <v>20</v>
      </c>
      <c r="D83" s="10">
        <v>450</v>
      </c>
      <c r="E83" s="9" t="s">
        <v>10</v>
      </c>
      <c r="F83" s="11">
        <f t="shared" si="4"/>
        <v>9000</v>
      </c>
    </row>
    <row r="84" spans="1:6" ht="27" x14ac:dyDescent="0.3">
      <c r="A84" s="59" t="s">
        <v>159</v>
      </c>
      <c r="B84" s="8" t="s">
        <v>77</v>
      </c>
      <c r="C84" s="9">
        <v>5</v>
      </c>
      <c r="D84" s="10">
        <v>1335.34</v>
      </c>
      <c r="E84" s="9" t="s">
        <v>10</v>
      </c>
      <c r="F84" s="11">
        <f t="shared" si="4"/>
        <v>6676.7</v>
      </c>
    </row>
    <row r="85" spans="1:6" x14ac:dyDescent="0.3">
      <c r="A85" s="9">
        <v>316</v>
      </c>
      <c r="B85" s="8" t="s">
        <v>78</v>
      </c>
      <c r="C85" s="9">
        <v>1</v>
      </c>
      <c r="D85" s="10">
        <v>2025.86</v>
      </c>
      <c r="E85" s="9" t="s">
        <v>10</v>
      </c>
      <c r="F85" s="11">
        <f t="shared" si="4"/>
        <v>2025.86</v>
      </c>
    </row>
    <row r="86" spans="1:6" x14ac:dyDescent="0.3">
      <c r="A86" s="9">
        <v>317</v>
      </c>
      <c r="B86" s="8" t="s">
        <v>79</v>
      </c>
      <c r="C86" s="9">
        <v>1</v>
      </c>
      <c r="D86" s="10">
        <v>1267.24</v>
      </c>
      <c r="E86" s="9" t="s">
        <v>10</v>
      </c>
      <c r="F86" s="11">
        <f t="shared" si="4"/>
        <v>1267.24</v>
      </c>
    </row>
    <row r="87" spans="1:6" ht="66.599999999999994" x14ac:dyDescent="0.3">
      <c r="A87" s="59" t="s">
        <v>160</v>
      </c>
      <c r="B87" s="8" t="s">
        <v>80</v>
      </c>
      <c r="C87" s="9">
        <v>1</v>
      </c>
      <c r="D87" s="10">
        <v>9962.07</v>
      </c>
      <c r="E87" s="9" t="s">
        <v>10</v>
      </c>
      <c r="F87" s="11">
        <f t="shared" si="4"/>
        <v>9962.07</v>
      </c>
    </row>
    <row r="88" spans="1:6" s="2" customFormat="1" x14ac:dyDescent="0.3">
      <c r="A88" s="59">
        <v>344</v>
      </c>
      <c r="B88" s="8" t="s">
        <v>163</v>
      </c>
      <c r="C88" s="9">
        <v>1</v>
      </c>
      <c r="D88" s="8">
        <v>1335.34</v>
      </c>
      <c r="E88" s="9" t="s">
        <v>10</v>
      </c>
      <c r="F88" s="11">
        <f t="shared" ref="F88" si="5">D88*C88</f>
        <v>1335.34</v>
      </c>
    </row>
    <row r="89" spans="1:6" x14ac:dyDescent="0.3">
      <c r="A89" s="12"/>
      <c r="B89" s="51"/>
      <c r="C89" s="12"/>
      <c r="D89" s="2"/>
      <c r="E89" s="2"/>
      <c r="F89" s="2"/>
    </row>
    <row r="90" spans="1:6" x14ac:dyDescent="0.3">
      <c r="A90" s="3"/>
      <c r="B90" s="52" t="s">
        <v>81</v>
      </c>
      <c r="C90" s="4"/>
      <c r="D90" s="5"/>
      <c r="E90" s="5"/>
      <c r="F90" s="6">
        <f>SUM(F91:F93)</f>
        <v>6434.82</v>
      </c>
    </row>
    <row r="91" spans="1:6" x14ac:dyDescent="0.3">
      <c r="A91" s="9" t="s">
        <v>152</v>
      </c>
      <c r="B91" s="8" t="s">
        <v>82</v>
      </c>
      <c r="C91" s="9">
        <v>1</v>
      </c>
      <c r="D91" s="10">
        <v>800</v>
      </c>
      <c r="E91" s="9" t="s">
        <v>10</v>
      </c>
      <c r="F91" s="11">
        <f>C91*D91</f>
        <v>800</v>
      </c>
    </row>
    <row r="92" spans="1:6" x14ac:dyDescent="0.3">
      <c r="A92" s="20" t="s">
        <v>153</v>
      </c>
      <c r="B92" s="8" t="s">
        <v>83</v>
      </c>
      <c r="C92" s="9">
        <v>1</v>
      </c>
      <c r="D92" s="10">
        <v>3739.13</v>
      </c>
      <c r="E92" s="9" t="s">
        <v>10</v>
      </c>
      <c r="F92" s="11">
        <f>D92*C92</f>
        <v>3739.13</v>
      </c>
    </row>
    <row r="93" spans="1:6" x14ac:dyDescent="0.3">
      <c r="A93" s="20" t="s">
        <v>154</v>
      </c>
      <c r="B93" s="8" t="s">
        <v>84</v>
      </c>
      <c r="C93" s="9">
        <v>1</v>
      </c>
      <c r="D93" s="66">
        <v>1895.69</v>
      </c>
      <c r="E93" s="9" t="s">
        <v>10</v>
      </c>
      <c r="F93" s="11">
        <f>D93*C93</f>
        <v>1895.69</v>
      </c>
    </row>
    <row r="94" spans="1:6" s="2" customFormat="1" x14ac:dyDescent="0.3">
      <c r="A94" s="64"/>
      <c r="B94" s="63"/>
      <c r="C94" s="64"/>
      <c r="D94" s="67"/>
      <c r="E94" s="64"/>
      <c r="F94" s="65"/>
    </row>
    <row r="95" spans="1:6" x14ac:dyDescent="0.3">
      <c r="A95" s="12"/>
      <c r="B95" s="51"/>
      <c r="C95" s="12"/>
      <c r="D95" s="2"/>
      <c r="E95" s="2"/>
      <c r="F95" s="2"/>
    </row>
    <row r="96" spans="1:6" x14ac:dyDescent="0.3">
      <c r="A96" s="3"/>
      <c r="B96" s="52" t="s">
        <v>85</v>
      </c>
      <c r="C96" s="4"/>
      <c r="D96" s="5"/>
      <c r="E96" s="9" t="s">
        <v>10</v>
      </c>
      <c r="F96" s="6">
        <f>SUM(F97:F137)-0.01</f>
        <v>215307.47</v>
      </c>
    </row>
    <row r="97" spans="1:6" ht="27" x14ac:dyDescent="0.3">
      <c r="A97" s="53">
        <v>17</v>
      </c>
      <c r="B97" s="8" t="s">
        <v>86</v>
      </c>
      <c r="C97" s="9">
        <v>1</v>
      </c>
      <c r="D97" s="10">
        <v>1913.05</v>
      </c>
      <c r="E97" s="9" t="s">
        <v>10</v>
      </c>
      <c r="F97" s="11">
        <f t="shared" ref="F97:F103" si="6">D97*C97</f>
        <v>1913.05</v>
      </c>
    </row>
    <row r="98" spans="1:6" ht="40.200000000000003" x14ac:dyDescent="0.3">
      <c r="A98" s="53" t="s">
        <v>142</v>
      </c>
      <c r="B98" s="8" t="s">
        <v>87</v>
      </c>
      <c r="C98" s="9">
        <v>1</v>
      </c>
      <c r="D98" s="10">
        <f>6740.86-5800</f>
        <v>940.85999999999967</v>
      </c>
      <c r="E98" s="9" t="s">
        <v>10</v>
      </c>
      <c r="F98" s="11">
        <f t="shared" si="6"/>
        <v>940.85999999999967</v>
      </c>
    </row>
    <row r="99" spans="1:6" ht="27" x14ac:dyDescent="0.3">
      <c r="A99" s="53" t="s">
        <v>143</v>
      </c>
      <c r="B99" s="8" t="s">
        <v>88</v>
      </c>
      <c r="C99" s="9">
        <v>2</v>
      </c>
      <c r="D99" s="10">
        <v>1</v>
      </c>
      <c r="E99" s="9" t="s">
        <v>10</v>
      </c>
      <c r="F99" s="11">
        <f t="shared" si="6"/>
        <v>2</v>
      </c>
    </row>
    <row r="100" spans="1:6" x14ac:dyDescent="0.3">
      <c r="A100" s="54">
        <v>70</v>
      </c>
      <c r="B100" s="8" t="s">
        <v>89</v>
      </c>
      <c r="C100" s="9">
        <v>1</v>
      </c>
      <c r="D100" s="10">
        <f>1450-1150</f>
        <v>300</v>
      </c>
      <c r="E100" s="9" t="s">
        <v>10</v>
      </c>
      <c r="F100" s="11">
        <f t="shared" si="6"/>
        <v>300</v>
      </c>
    </row>
    <row r="101" spans="1:6" x14ac:dyDescent="0.3">
      <c r="A101" s="54">
        <v>33</v>
      </c>
      <c r="B101" s="8" t="s">
        <v>90</v>
      </c>
      <c r="C101" s="9">
        <v>1</v>
      </c>
      <c r="D101" s="10">
        <f>1450-1120</f>
        <v>330</v>
      </c>
      <c r="E101" s="9" t="s">
        <v>10</v>
      </c>
      <c r="F101" s="11">
        <f t="shared" si="6"/>
        <v>330</v>
      </c>
    </row>
    <row r="102" spans="1:6" ht="27" x14ac:dyDescent="0.3">
      <c r="A102" s="53">
        <v>122</v>
      </c>
      <c r="B102" s="8" t="s">
        <v>91</v>
      </c>
      <c r="C102" s="9">
        <v>1</v>
      </c>
      <c r="D102" s="10">
        <v>350</v>
      </c>
      <c r="E102" s="9" t="s">
        <v>10</v>
      </c>
      <c r="F102" s="11">
        <f t="shared" si="6"/>
        <v>350</v>
      </c>
    </row>
    <row r="103" spans="1:6" ht="26.4" x14ac:dyDescent="0.3">
      <c r="A103" s="54">
        <v>16</v>
      </c>
      <c r="B103" s="27" t="s">
        <v>92</v>
      </c>
      <c r="C103" s="9">
        <v>1</v>
      </c>
      <c r="D103" s="28">
        <f>10882.61-9958</f>
        <v>924.61000000000058</v>
      </c>
      <c r="E103" s="9" t="s">
        <v>10</v>
      </c>
      <c r="F103" s="11">
        <f t="shared" si="6"/>
        <v>924.61000000000058</v>
      </c>
    </row>
    <row r="104" spans="1:6" ht="53.4" x14ac:dyDescent="0.3">
      <c r="A104" s="53" t="s">
        <v>144</v>
      </c>
      <c r="B104" s="8" t="s">
        <v>93</v>
      </c>
      <c r="C104" s="9">
        <v>3</v>
      </c>
      <c r="D104" s="10">
        <v>3913.04</v>
      </c>
      <c r="E104" s="9" t="s">
        <v>10</v>
      </c>
      <c r="F104" s="11">
        <f>D104*C104+0.01</f>
        <v>11739.13</v>
      </c>
    </row>
    <row r="105" spans="1:6" ht="27" x14ac:dyDescent="0.3">
      <c r="A105" s="53">
        <v>19</v>
      </c>
      <c r="B105" s="8" t="s">
        <v>94</v>
      </c>
      <c r="C105" s="9">
        <v>1</v>
      </c>
      <c r="D105" s="10">
        <v>4260.87</v>
      </c>
      <c r="E105" s="9" t="s">
        <v>10</v>
      </c>
      <c r="F105" s="11">
        <f t="shared" ref="F105:F116" si="7">D105*C105</f>
        <v>4260.87</v>
      </c>
    </row>
    <row r="106" spans="1:6" x14ac:dyDescent="0.3">
      <c r="A106" s="53">
        <v>230</v>
      </c>
      <c r="B106" s="8" t="s">
        <v>95</v>
      </c>
      <c r="C106" s="9">
        <v>1</v>
      </c>
      <c r="D106" s="10">
        <v>130.43</v>
      </c>
      <c r="E106" s="9" t="s">
        <v>10</v>
      </c>
      <c r="F106" s="11">
        <f t="shared" si="7"/>
        <v>130.43</v>
      </c>
    </row>
    <row r="107" spans="1:6" ht="27" x14ac:dyDescent="0.3">
      <c r="A107" s="53">
        <v>228</v>
      </c>
      <c r="B107" s="8" t="s">
        <v>96</v>
      </c>
      <c r="C107" s="9">
        <v>1</v>
      </c>
      <c r="D107" s="10">
        <v>5591.3</v>
      </c>
      <c r="E107" s="9" t="s">
        <v>10</v>
      </c>
      <c r="F107" s="11">
        <f t="shared" si="7"/>
        <v>5591.3</v>
      </c>
    </row>
    <row r="108" spans="1:6" x14ac:dyDescent="0.3">
      <c r="A108" s="53">
        <v>221</v>
      </c>
      <c r="B108" s="8" t="s">
        <v>97</v>
      </c>
      <c r="C108" s="9">
        <v>1</v>
      </c>
      <c r="D108" s="10">
        <v>651.29999999999995</v>
      </c>
      <c r="E108" s="9" t="s">
        <v>10</v>
      </c>
      <c r="F108" s="11">
        <f t="shared" si="7"/>
        <v>651.29999999999995</v>
      </c>
    </row>
    <row r="109" spans="1:6" x14ac:dyDescent="0.3">
      <c r="A109" s="53">
        <v>224</v>
      </c>
      <c r="B109" s="8" t="s">
        <v>98</v>
      </c>
      <c r="C109" s="9">
        <v>1</v>
      </c>
      <c r="D109" s="10">
        <v>7113.04</v>
      </c>
      <c r="E109" s="9" t="s">
        <v>10</v>
      </c>
      <c r="F109" s="11">
        <f t="shared" si="7"/>
        <v>7113.04</v>
      </c>
    </row>
    <row r="110" spans="1:6" ht="27" x14ac:dyDescent="0.3">
      <c r="A110" s="53">
        <v>225</v>
      </c>
      <c r="B110" s="8" t="s">
        <v>99</v>
      </c>
      <c r="C110" s="9">
        <v>1</v>
      </c>
      <c r="D110" s="10">
        <v>17391.3</v>
      </c>
      <c r="E110" s="9" t="s">
        <v>10</v>
      </c>
      <c r="F110" s="11">
        <f t="shared" si="7"/>
        <v>17391.3</v>
      </c>
    </row>
    <row r="111" spans="1:6" ht="27" x14ac:dyDescent="0.3">
      <c r="A111" s="53">
        <v>238</v>
      </c>
      <c r="B111" s="8" t="s">
        <v>100</v>
      </c>
      <c r="C111" s="9">
        <v>1</v>
      </c>
      <c r="D111" s="10">
        <v>6950</v>
      </c>
      <c r="E111" s="9" t="s">
        <v>10</v>
      </c>
      <c r="F111" s="11">
        <f t="shared" si="7"/>
        <v>6950</v>
      </c>
    </row>
    <row r="112" spans="1:6" ht="27" x14ac:dyDescent="0.3">
      <c r="A112" s="55" t="s">
        <v>145</v>
      </c>
      <c r="B112" s="8" t="s">
        <v>101</v>
      </c>
      <c r="C112" s="9">
        <v>1</v>
      </c>
      <c r="D112" s="10">
        <v>8425</v>
      </c>
      <c r="E112" s="9" t="s">
        <v>10</v>
      </c>
      <c r="F112" s="11">
        <f t="shared" si="7"/>
        <v>8425</v>
      </c>
    </row>
    <row r="113" spans="1:6" x14ac:dyDescent="0.3">
      <c r="A113" s="53">
        <v>245</v>
      </c>
      <c r="B113" s="8" t="s">
        <v>102</v>
      </c>
      <c r="C113" s="9">
        <v>1</v>
      </c>
      <c r="D113" s="10">
        <v>1685.34</v>
      </c>
      <c r="E113" s="9" t="s">
        <v>10</v>
      </c>
      <c r="F113" s="11">
        <f t="shared" si="7"/>
        <v>1685.34</v>
      </c>
    </row>
    <row r="114" spans="1:6" x14ac:dyDescent="0.3">
      <c r="A114" s="56">
        <v>246</v>
      </c>
      <c r="B114" s="8" t="s">
        <v>102</v>
      </c>
      <c r="C114" s="9">
        <v>1</v>
      </c>
      <c r="D114" s="10">
        <v>1685.34</v>
      </c>
      <c r="E114" s="9" t="s">
        <v>10</v>
      </c>
      <c r="F114" s="11">
        <f t="shared" si="7"/>
        <v>1685.34</v>
      </c>
    </row>
    <row r="115" spans="1:6" x14ac:dyDescent="0.3">
      <c r="A115" s="56">
        <v>247</v>
      </c>
      <c r="B115" s="8" t="s">
        <v>103</v>
      </c>
      <c r="C115" s="9">
        <v>1</v>
      </c>
      <c r="D115" s="10">
        <v>1198.28</v>
      </c>
      <c r="E115" s="9" t="s">
        <v>10</v>
      </c>
      <c r="F115" s="11">
        <f t="shared" si="7"/>
        <v>1198.28</v>
      </c>
    </row>
    <row r="116" spans="1:6" ht="27" x14ac:dyDescent="0.3">
      <c r="A116" s="53">
        <v>214</v>
      </c>
      <c r="B116" s="8" t="s">
        <v>104</v>
      </c>
      <c r="C116" s="9">
        <v>1</v>
      </c>
      <c r="D116" s="10">
        <v>1</v>
      </c>
      <c r="E116" s="9" t="s">
        <v>10</v>
      </c>
      <c r="F116" s="11">
        <f t="shared" si="7"/>
        <v>1</v>
      </c>
    </row>
    <row r="117" spans="1:6" ht="119.4" x14ac:dyDescent="0.3">
      <c r="A117" s="54" t="s">
        <v>146</v>
      </c>
      <c r="B117" s="8" t="s">
        <v>105</v>
      </c>
      <c r="C117" s="9">
        <v>3</v>
      </c>
      <c r="D117" s="10">
        <v>12293.11</v>
      </c>
      <c r="E117" s="9" t="s">
        <v>10</v>
      </c>
      <c r="F117" s="11">
        <f t="shared" ref="F117:F135" si="8">C117*D117</f>
        <v>36879.33</v>
      </c>
    </row>
    <row r="118" spans="1:6" ht="27" x14ac:dyDescent="0.3">
      <c r="A118" s="53">
        <v>260</v>
      </c>
      <c r="B118" s="8" t="s">
        <v>106</v>
      </c>
      <c r="C118" s="9">
        <v>1</v>
      </c>
      <c r="D118" s="10">
        <v>2534.48</v>
      </c>
      <c r="E118" s="9" t="s">
        <v>10</v>
      </c>
      <c r="F118" s="11">
        <f t="shared" si="8"/>
        <v>2534.48</v>
      </c>
    </row>
    <row r="119" spans="1:6" ht="27" x14ac:dyDescent="0.3">
      <c r="A119" s="53">
        <v>263</v>
      </c>
      <c r="B119" s="8" t="s">
        <v>107</v>
      </c>
      <c r="C119" s="9">
        <v>1</v>
      </c>
      <c r="D119" s="10">
        <v>2439.65</v>
      </c>
      <c r="E119" s="9" t="s">
        <v>10</v>
      </c>
      <c r="F119" s="11">
        <f t="shared" si="8"/>
        <v>2439.65</v>
      </c>
    </row>
    <row r="120" spans="1:6" ht="40.200000000000003" x14ac:dyDescent="0.3">
      <c r="A120" s="55" t="s">
        <v>147</v>
      </c>
      <c r="B120" s="8" t="s">
        <v>108</v>
      </c>
      <c r="C120" s="9">
        <v>2</v>
      </c>
      <c r="D120" s="10">
        <v>14974.15</v>
      </c>
      <c r="E120" s="9" t="s">
        <v>10</v>
      </c>
      <c r="F120" s="11">
        <f t="shared" si="8"/>
        <v>29948.3</v>
      </c>
    </row>
    <row r="121" spans="1:6" ht="40.200000000000003" x14ac:dyDescent="0.3">
      <c r="A121" s="53" t="s">
        <v>148</v>
      </c>
      <c r="B121" s="8" t="s">
        <v>109</v>
      </c>
      <c r="C121" s="9">
        <v>3</v>
      </c>
      <c r="D121" s="10">
        <v>2517.2399999999998</v>
      </c>
      <c r="E121" s="9" t="s">
        <v>10</v>
      </c>
      <c r="F121" s="11">
        <f t="shared" si="8"/>
        <v>7551.7199999999993</v>
      </c>
    </row>
    <row r="122" spans="1:6" x14ac:dyDescent="0.3">
      <c r="A122" s="56">
        <v>269</v>
      </c>
      <c r="B122" s="8" t="s">
        <v>110</v>
      </c>
      <c r="C122" s="9">
        <v>1</v>
      </c>
      <c r="D122" s="10">
        <v>1103.45</v>
      </c>
      <c r="E122" s="9" t="s">
        <v>10</v>
      </c>
      <c r="F122" s="11">
        <f t="shared" si="8"/>
        <v>1103.45</v>
      </c>
    </row>
    <row r="123" spans="1:6" x14ac:dyDescent="0.3">
      <c r="A123" s="56">
        <v>272</v>
      </c>
      <c r="B123" s="8" t="s">
        <v>111</v>
      </c>
      <c r="C123" s="9">
        <v>1</v>
      </c>
      <c r="D123" s="10">
        <v>498.28</v>
      </c>
      <c r="E123" s="9" t="s">
        <v>10</v>
      </c>
      <c r="F123" s="11">
        <f t="shared" si="8"/>
        <v>498.28</v>
      </c>
    </row>
    <row r="124" spans="1:6" x14ac:dyDescent="0.3">
      <c r="A124" s="56">
        <v>271</v>
      </c>
      <c r="B124" s="8" t="s">
        <v>112</v>
      </c>
      <c r="C124" s="9">
        <v>1</v>
      </c>
      <c r="D124" s="10">
        <v>137.93</v>
      </c>
      <c r="E124" s="9" t="s">
        <v>10</v>
      </c>
      <c r="F124" s="11">
        <f t="shared" si="8"/>
        <v>137.93</v>
      </c>
    </row>
    <row r="125" spans="1:6" ht="40.200000000000003" x14ac:dyDescent="0.3">
      <c r="A125" s="55">
        <v>273</v>
      </c>
      <c r="B125" s="8" t="s">
        <v>113</v>
      </c>
      <c r="C125" s="9">
        <v>1</v>
      </c>
      <c r="D125" s="10">
        <v>1550.87</v>
      </c>
      <c r="E125" s="9" t="s">
        <v>10</v>
      </c>
      <c r="F125" s="11">
        <f t="shared" si="8"/>
        <v>1550.87</v>
      </c>
    </row>
    <row r="126" spans="1:6" ht="53.4" x14ac:dyDescent="0.3">
      <c r="A126" s="57" t="s">
        <v>149</v>
      </c>
      <c r="B126" s="8" t="s">
        <v>114</v>
      </c>
      <c r="C126" s="9">
        <v>1</v>
      </c>
      <c r="D126" s="10">
        <v>13080.76</v>
      </c>
      <c r="E126" s="9" t="s">
        <v>10</v>
      </c>
      <c r="F126" s="11">
        <f t="shared" si="8"/>
        <v>13080.76</v>
      </c>
    </row>
    <row r="127" spans="1:6" ht="27" x14ac:dyDescent="0.3">
      <c r="A127" s="68" t="s">
        <v>150</v>
      </c>
      <c r="B127" s="8" t="s">
        <v>115</v>
      </c>
      <c r="C127" s="9">
        <v>2</v>
      </c>
      <c r="D127" s="10">
        <v>1261.21</v>
      </c>
      <c r="E127" s="9" t="s">
        <v>10</v>
      </c>
      <c r="F127" s="11">
        <f t="shared" si="8"/>
        <v>2522.42</v>
      </c>
    </row>
    <row r="128" spans="1:6" ht="27" x14ac:dyDescent="0.3">
      <c r="A128" s="69"/>
      <c r="B128" s="8" t="s">
        <v>116</v>
      </c>
      <c r="C128" s="9">
        <v>2</v>
      </c>
      <c r="D128" s="10">
        <v>237.07</v>
      </c>
      <c r="E128" s="9" t="s">
        <v>10</v>
      </c>
      <c r="F128" s="11">
        <f t="shared" si="8"/>
        <v>474.14</v>
      </c>
    </row>
    <row r="129" spans="1:6" ht="40.200000000000003" x14ac:dyDescent="0.3">
      <c r="A129" s="57">
        <v>280</v>
      </c>
      <c r="B129" s="8" t="s">
        <v>117</v>
      </c>
      <c r="C129" s="9">
        <v>1</v>
      </c>
      <c r="D129" s="10">
        <v>456.9</v>
      </c>
      <c r="E129" s="9" t="s">
        <v>10</v>
      </c>
      <c r="F129" s="11">
        <f t="shared" si="8"/>
        <v>456.9</v>
      </c>
    </row>
    <row r="130" spans="1:6" ht="40.200000000000003" x14ac:dyDescent="0.3">
      <c r="A130" s="58" t="s">
        <v>151</v>
      </c>
      <c r="B130" s="8" t="s">
        <v>118</v>
      </c>
      <c r="C130" s="9">
        <v>1</v>
      </c>
      <c r="D130" s="10">
        <v>9028</v>
      </c>
      <c r="E130" s="9" t="s">
        <v>10</v>
      </c>
      <c r="F130" s="11">
        <f t="shared" si="8"/>
        <v>9028</v>
      </c>
    </row>
    <row r="131" spans="1:6" ht="27" x14ac:dyDescent="0.3">
      <c r="A131" s="57">
        <v>281</v>
      </c>
      <c r="B131" s="8" t="s">
        <v>119</v>
      </c>
      <c r="C131" s="9">
        <v>1</v>
      </c>
      <c r="D131" s="10">
        <v>2772.88</v>
      </c>
      <c r="E131" s="9" t="s">
        <v>10</v>
      </c>
      <c r="F131" s="11">
        <f t="shared" si="8"/>
        <v>2772.88</v>
      </c>
    </row>
    <row r="132" spans="1:6" ht="27" x14ac:dyDescent="0.3">
      <c r="A132" s="57">
        <v>285</v>
      </c>
      <c r="B132" s="8" t="s">
        <v>120</v>
      </c>
      <c r="C132" s="9">
        <v>1</v>
      </c>
      <c r="D132" s="10">
        <v>3879.31</v>
      </c>
      <c r="E132" s="9" t="s">
        <v>10</v>
      </c>
      <c r="F132" s="11">
        <f t="shared" si="8"/>
        <v>3879.31</v>
      </c>
    </row>
    <row r="133" spans="1:6" ht="27" x14ac:dyDescent="0.3">
      <c r="A133" s="57">
        <v>286</v>
      </c>
      <c r="B133" s="8" t="s">
        <v>121</v>
      </c>
      <c r="C133" s="9">
        <v>1</v>
      </c>
      <c r="D133" s="10">
        <v>775.86</v>
      </c>
      <c r="E133" s="9" t="s">
        <v>10</v>
      </c>
      <c r="F133" s="11">
        <f t="shared" si="8"/>
        <v>775.86</v>
      </c>
    </row>
    <row r="134" spans="1:6" s="32" customFormat="1" ht="13.8" x14ac:dyDescent="0.3">
      <c r="A134" s="57">
        <v>318</v>
      </c>
      <c r="B134" s="8" t="s">
        <v>155</v>
      </c>
      <c r="C134" s="9">
        <v>1</v>
      </c>
      <c r="D134" s="10">
        <v>2310.35</v>
      </c>
      <c r="E134" s="9" t="s">
        <v>10</v>
      </c>
      <c r="F134" s="11">
        <f t="shared" si="8"/>
        <v>2310.35</v>
      </c>
    </row>
    <row r="135" spans="1:6" s="32" customFormat="1" ht="13.8" x14ac:dyDescent="0.3">
      <c r="A135" s="57">
        <v>319</v>
      </c>
      <c r="B135" s="8" t="s">
        <v>156</v>
      </c>
      <c r="C135" s="9">
        <v>1</v>
      </c>
      <c r="D135" s="10">
        <v>5780</v>
      </c>
      <c r="E135" s="9" t="s">
        <v>10</v>
      </c>
      <c r="F135" s="11">
        <f t="shared" si="8"/>
        <v>5780</v>
      </c>
    </row>
    <row r="136" spans="1:6" s="32" customFormat="1" ht="25.2" customHeight="1" x14ac:dyDescent="0.3">
      <c r="A136" s="62">
        <v>342</v>
      </c>
      <c r="B136" s="8" t="s">
        <v>161</v>
      </c>
      <c r="C136" s="9">
        <v>1</v>
      </c>
      <c r="D136" s="60">
        <v>12241.38</v>
      </c>
      <c r="E136" s="9" t="s">
        <v>10</v>
      </c>
      <c r="F136" s="11">
        <f t="shared" ref="F136" si="9">C136*D136</f>
        <v>12241.38</v>
      </c>
    </row>
    <row r="137" spans="1:6" s="32" customFormat="1" ht="28.8" x14ac:dyDescent="0.3">
      <c r="A137" s="62">
        <v>343</v>
      </c>
      <c r="B137" s="61" t="s">
        <v>162</v>
      </c>
      <c r="C137" s="9">
        <v>1</v>
      </c>
      <c r="D137" s="60">
        <v>7758.62</v>
      </c>
      <c r="E137" s="9" t="s">
        <v>10</v>
      </c>
      <c r="F137" s="11">
        <f t="shared" ref="F137" si="10">C137*D137</f>
        <v>7758.62</v>
      </c>
    </row>
    <row r="138" spans="1:6" s="2" customFormat="1" x14ac:dyDescent="0.3">
      <c r="A138" s="12"/>
      <c r="B138" s="51"/>
      <c r="C138" s="12"/>
    </row>
    <row r="139" spans="1:6" x14ac:dyDescent="0.3">
      <c r="A139" s="3"/>
      <c r="B139" s="29" t="s">
        <v>122</v>
      </c>
      <c r="C139" s="4"/>
      <c r="D139" s="5"/>
      <c r="E139" s="9"/>
      <c r="F139" s="6">
        <f>SUM(F140:F141)</f>
        <v>305000</v>
      </c>
    </row>
    <row r="140" spans="1:6" ht="27" x14ac:dyDescent="0.3">
      <c r="A140" s="20">
        <v>218</v>
      </c>
      <c r="B140" s="8" t="s">
        <v>123</v>
      </c>
      <c r="C140" s="9">
        <v>1</v>
      </c>
      <c r="D140" s="11">
        <v>175000</v>
      </c>
      <c r="E140" s="9" t="s">
        <v>10</v>
      </c>
      <c r="F140" s="11">
        <f>D140*C140</f>
        <v>175000</v>
      </c>
    </row>
    <row r="141" spans="1:6" ht="27" x14ac:dyDescent="0.3">
      <c r="A141" s="20">
        <v>267</v>
      </c>
      <c r="B141" s="8" t="s">
        <v>124</v>
      </c>
      <c r="C141" s="9">
        <v>1</v>
      </c>
      <c r="D141" s="11">
        <v>130000</v>
      </c>
      <c r="E141" s="9" t="s">
        <v>10</v>
      </c>
      <c r="F141" s="11">
        <f>D141*C141</f>
        <v>130000</v>
      </c>
    </row>
  </sheetData>
  <mergeCells count="1">
    <mergeCell ref="A127:A128"/>
  </mergeCells>
  <dataValidations disablePrompts="1" count="1">
    <dataValidation type="date" allowBlank="1" showInputMessage="1" showErrorMessage="1" errorTitle="Formato incorrecto" error="Sólo se permiten fechas en formato aaaa-mm-dd" sqref="A10:C11" xr:uid="{00000000-0002-0000-0000-000001000000}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orientation="landscape" r:id="rId1"/>
  <headerFooter>
    <oddHeader xml:space="preserve">&amp;L&amp;G                                &amp;CCompañía Inmobiliaria 
Fomento  Turístico de Michoacán, S.A. de C.V.
Libro de Inventario de Bienes Muebles e Inmueble
 AL 31 de Diciembre de 2021
Cifras en Pesos &amp;RPagina  &amp;P de 8
Hora 12:30 P.M.
Fecha  24/01/2022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2021-02-03T01:13:48Z</cp:lastPrinted>
  <dcterms:created xsi:type="dcterms:W3CDTF">2018-04-02T16:03:57Z</dcterms:created>
  <dcterms:modified xsi:type="dcterms:W3CDTF">2022-01-24T21:06:39Z</dcterms:modified>
</cp:coreProperties>
</file>